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2.xml" ContentType="application/vnd.openxmlformats-officedocument.themeOverrid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2853AFDE-C1DB-4A0D-8409-F59856E436FF}" xr6:coauthVersionLast="47" xr6:coauthVersionMax="47" xr10:uidLastSave="{00000000-0000-0000-0000-000000000000}"/>
  <bookViews>
    <workbookView xWindow="-108" yWindow="-108" windowWidth="23256" windowHeight="12456" firstSheet="3" activeTab="8" xr2:uid="{00000000-000D-0000-FFFF-FFFF00000000}"/>
  </bookViews>
  <sheets>
    <sheet name="figure 1" sheetId="1" r:id="rId1"/>
    <sheet name="figure 2-3" sheetId="2" r:id="rId2"/>
    <sheet name="figure 4" sheetId="3" r:id="rId3"/>
    <sheet name="figure 5" sheetId="8" r:id="rId4"/>
    <sheet name="figure 6" sheetId="9" r:id="rId5"/>
    <sheet name="figure 7" sheetId="4" r:id="rId6"/>
    <sheet name="figure 8" sheetId="5" r:id="rId7"/>
    <sheet name="figure 9" sheetId="6" r:id="rId8"/>
    <sheet name="figure 10" sheetId="7" r:id="rId9"/>
  </sheets>
  <externalReferences>
    <externalReference r:id="rId10"/>
  </externalReferences>
  <definedNames>
    <definedName name="OLE_LINK2" localSheetId="5">'figure 7'!$E$4</definedName>
    <definedName name="OLE_LINK8" localSheetId="1">'figure 2-3'!$H$2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2" l="1"/>
  <c r="F22" i="2" s="1"/>
  <c r="B22" i="2"/>
  <c r="C22" i="2" s="1"/>
  <c r="F21" i="2"/>
  <c r="C21" i="2"/>
  <c r="F20" i="2"/>
  <c r="C20" i="2"/>
  <c r="F19" i="2"/>
  <c r="C19" i="2"/>
  <c r="F18" i="2"/>
  <c r="C18" i="2"/>
  <c r="F17" i="2"/>
  <c r="C17" i="2"/>
  <c r="F16" i="2"/>
  <c r="C16" i="2"/>
  <c r="F15" i="2"/>
  <c r="C15" i="2"/>
  <c r="F14" i="2"/>
  <c r="C14" i="2"/>
  <c r="F13" i="2"/>
  <c r="C13" i="2"/>
  <c r="F12" i="2"/>
  <c r="C12" i="2"/>
  <c r="E9" i="2"/>
  <c r="F9" i="2" s="1"/>
  <c r="B9" i="2"/>
  <c r="C9" i="2" s="1"/>
  <c r="F8" i="2"/>
  <c r="C8" i="2"/>
  <c r="F7" i="2"/>
  <c r="C7" i="2"/>
  <c r="F6" i="2"/>
  <c r="C6" i="2"/>
  <c r="F5" i="2"/>
  <c r="C5" i="2"/>
  <c r="F4" i="2"/>
  <c r="C4" i="2"/>
  <c r="F3" i="2"/>
  <c r="C3" i="2"/>
  <c r="D24" i="1" l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808FDAF-0ABD-40BC-B3B7-0DE836DF236D}" keepAlive="1" name="Запит – dataset_2026-06-03T10_10_53 175287178Z_DEFAULT_INTEGRATION_SSSU_DF_FOREIGN_TRADE" description="Підключення до запита &quot;dataset_2026-06-03T10_10_53 175287178Z_DEFAULT_INTEGRATION_SSSU_DF_FOREIGN_TRADE&quot; у книзі." type="5" refreshedVersion="0" background="1" saveData="1">
    <dbPr connection="Provider=Microsoft.Mashup.OleDb.1;Data Source=$Workbook$;Location=&quot;dataset_2026-06-03T10_10_53 175287178Z_DEFAULT_INTEGRATION_SSSU_DF_FOREIGN_TRADE&quot;;Extended Properties=&quot;&quot;" command="SELECT * FROM [dataset_2026-06-03T10_10_53 175287178Z_DEFAULT_INTEGRATION_SSSU_DF_FOREIGN_TRADE]"/>
  </connection>
</connections>
</file>

<file path=xl/sharedStrings.xml><?xml version="1.0" encoding="utf-8"?>
<sst xmlns="http://schemas.openxmlformats.org/spreadsheetml/2006/main" count="150" uniqueCount="98">
  <si>
    <t>PERIOD</t>
  </si>
  <si>
    <t>EXPORT_EUR</t>
  </si>
  <si>
    <t>IMPORT_EUR</t>
  </si>
  <si>
    <t>BALANCE_EUR</t>
  </si>
  <si>
    <t>'02</t>
  </si>
  <si>
    <t>'08</t>
  </si>
  <si>
    <t>'14</t>
  </si>
  <si>
    <t>'19</t>
  </si>
  <si>
    <t>'20</t>
  </si>
  <si>
    <t>'21</t>
  </si>
  <si>
    <t>'23</t>
  </si>
  <si>
    <t>'24</t>
  </si>
  <si>
    <t>25</t>
  </si>
  <si>
    <t>YEAR</t>
  </si>
  <si>
    <t>2021</t>
  </si>
  <si>
    <t>SHARE</t>
  </si>
  <si>
    <t>2024</t>
  </si>
  <si>
    <t>EXPORT</t>
  </si>
  <si>
    <t>Mineral fuels and oils</t>
  </si>
  <si>
    <t>Electrical machinery and equipment</t>
  </si>
  <si>
    <t>Pharmaceutical products</t>
  </si>
  <si>
    <t>Vehicles and parts</t>
  </si>
  <si>
    <t>Plastics and articles</t>
  </si>
  <si>
    <t>Machinery and mechanical appliances</t>
  </si>
  <si>
    <t>Other</t>
  </si>
  <si>
    <t>IMPORT</t>
  </si>
  <si>
    <t>Food industry residues and fodder</t>
  </si>
  <si>
    <t>Wood and wood articles</t>
  </si>
  <si>
    <t>Ores, slag and ash</t>
  </si>
  <si>
    <t>Sugars and confectionery</t>
  </si>
  <si>
    <t>Iron and steel</t>
  </si>
  <si>
    <t>Oil seeds and oleaginous products</t>
  </si>
  <si>
    <t>Cereals</t>
  </si>
  <si>
    <t>Articles of iron or steel</t>
  </si>
  <si>
    <t>Fertilisers</t>
  </si>
  <si>
    <t>Salt, sulphur, earths and cement</t>
  </si>
  <si>
    <t>Meat and meat offal</t>
  </si>
  <si>
    <t>Cocoa and preparations</t>
  </si>
  <si>
    <t>Country</t>
  </si>
  <si>
    <t>TIME</t>
  </si>
  <si>
    <t>2010</t>
  </si>
  <si>
    <t>'22</t>
  </si>
  <si>
    <t>Hungary</t>
  </si>
  <si>
    <t>Export</t>
  </si>
  <si>
    <t>Import</t>
  </si>
  <si>
    <t>Balance</t>
  </si>
  <si>
    <t>Category</t>
  </si>
  <si>
    <t>Value in 2021, m EUR</t>
  </si>
  <si>
    <t>Processing</t>
  </si>
  <si>
    <t>Transport</t>
  </si>
  <si>
    <t>Business</t>
  </si>
  <si>
    <t>Telecom &amp; IT</t>
  </si>
  <si>
    <t>Government Services  </t>
  </si>
  <si>
    <t>Travel</t>
  </si>
  <si>
    <t>Financial</t>
  </si>
  <si>
    <t>Total</t>
  </si>
  <si>
    <t>Value in 2024, m EUR</t>
  </si>
  <si>
    <t>Intellectual property</t>
  </si>
  <si>
    <t>:</t>
  </si>
  <si>
    <t>Male children</t>
  </si>
  <si>
    <t>Working males</t>
  </si>
  <si>
    <t>Elderly males</t>
  </si>
  <si>
    <t>Female children</t>
  </si>
  <si>
    <t>Working females</t>
  </si>
  <si>
    <t>Elderly females</t>
  </si>
  <si>
    <t>Direct investment (total) (2+3)</t>
  </si>
  <si>
    <t>Direct investment in Ukraine (Equity and investment fund shares), mln Euro</t>
  </si>
  <si>
    <t>Region</t>
  </si>
  <si>
    <t>2015</t>
  </si>
  <si>
    <t>2016</t>
  </si>
  <si>
    <t>2017</t>
  </si>
  <si>
    <t>2018</t>
  </si>
  <si>
    <t>2019</t>
  </si>
  <si>
    <t>2020</t>
  </si>
  <si>
    <t>2022</t>
  </si>
  <si>
    <t>2023</t>
  </si>
  <si>
    <t>Zaporizhzhia obl.</t>
  </si>
  <si>
    <t>Lviv obl.</t>
  </si>
  <si>
    <t>Kyiv</t>
  </si>
  <si>
    <t>Zakarpattia obl.</t>
  </si>
  <si>
    <t>Kyiv obl.</t>
  </si>
  <si>
    <t>Kharkiv obl.</t>
  </si>
  <si>
    <t>Ivano-Frankivsk obl.</t>
  </si>
  <si>
    <t>Odesa obl.</t>
  </si>
  <si>
    <t>Rivne obl.</t>
  </si>
  <si>
    <t>Ternopil obl.</t>
  </si>
  <si>
    <t>Chernihiv obl.</t>
  </si>
  <si>
    <t>Donetsk obl.</t>
  </si>
  <si>
    <t>Luhansk obl.</t>
  </si>
  <si>
    <t>Kherson obl.</t>
  </si>
  <si>
    <t>Hungary - Ukraine Trade Balance of Goods, € million</t>
  </si>
  <si>
    <t>Top goods in Hungary–Ukraine bilateral trade in 2024, € million</t>
  </si>
  <si>
    <t>Top goods in Hungary–Ukraine bilateral trade in 2021, € million</t>
  </si>
  <si>
    <t>Top 5 services in Hungary–Ukraine bilateral trade in 2021, € million</t>
  </si>
  <si>
    <t>Figure 6. Top 5 services in Hungary–Ukraine bilateral trade in 2024, € million</t>
  </si>
  <si>
    <t>Figure 7. Ukrainian beneficiaries of temporary protection in Hungary, thousands of people</t>
  </si>
  <si>
    <t>Gender and age distribution of the Ukrainians-beneficiaries of temporary protection in Hungary, November 2025</t>
  </si>
  <si>
    <t>Hungary’s FDI position in Ukraine, € 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</si>
</sst>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[$€-2]\ * #,##0_-;\-[$€-2]\ * #,##0_-;_-[$€-2]\ * &quot;-&quot;??_-;_-@_-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1"/>
      <color theme="4" tint="-0.249977111117893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rgb="FFFFFFFF"/>
      <name val="Arial"/>
      <family val="2"/>
    </font>
    <font>
      <b/>
      <sz val="10"/>
      <name val="Arial"/>
      <family val="2"/>
      <charset val="204"/>
    </font>
    <font>
      <b/>
      <sz val="10"/>
      <name val="Arial Cyr"/>
      <charset val="204"/>
    </font>
    <font>
      <sz val="10"/>
      <name val="Calibri"/>
      <family val="2"/>
      <scheme val="minor"/>
    </font>
    <font>
      <sz val="11"/>
      <color theme="1"/>
      <name val="IBM Plex Serif"/>
      <family val="1"/>
      <charset val="204"/>
    </font>
    <font>
      <sz val="10"/>
      <color rgb="FF00509B"/>
      <name val="IBM Plex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4669A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4"/>
      </top>
      <bottom style="thin">
        <color theme="4" tint="0.39997558519241921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quotePrefix="1"/>
    <xf numFmtId="164" fontId="0" fillId="0" borderId="0" xfId="0" applyNumberFormat="1"/>
    <xf numFmtId="0" fontId="0" fillId="0" borderId="0" xfId="0" quotePrefix="1" applyAlignment="1">
      <alignment wrapText="1"/>
    </xf>
    <xf numFmtId="0" fontId="2" fillId="2" borderId="1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9" fontId="2" fillId="2" borderId="0" xfId="2" applyFont="1" applyFill="1" applyBorder="1" applyAlignment="1"/>
    <xf numFmtId="0" fontId="3" fillId="0" borderId="0" xfId="0" applyFont="1"/>
    <xf numFmtId="9" fontId="4" fillId="0" borderId="0" xfId="2" applyFont="1" applyAlignment="1"/>
    <xf numFmtId="164" fontId="2" fillId="2" borderId="0" xfId="0" applyNumberFormat="1" applyFont="1" applyFill="1"/>
    <xf numFmtId="9" fontId="2" fillId="2" borderId="0" xfId="2" applyFont="1" applyFill="1" applyBorder="1"/>
    <xf numFmtId="1" fontId="4" fillId="0" borderId="0" xfId="0" applyNumberFormat="1" applyFont="1"/>
    <xf numFmtId="9" fontId="4" fillId="0" borderId="0" xfId="2" applyFont="1"/>
    <xf numFmtId="164" fontId="3" fillId="0" borderId="0" xfId="0" applyNumberFormat="1" applyFont="1"/>
    <xf numFmtId="1" fontId="4" fillId="2" borderId="0" xfId="0" applyNumberFormat="1" applyFont="1" applyFill="1"/>
    <xf numFmtId="1" fontId="0" fillId="0" borderId="0" xfId="0" applyNumberFormat="1"/>
    <xf numFmtId="17" fontId="7" fillId="3" borderId="3" xfId="0" applyNumberFormat="1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3" fontId="6" fillId="4" borderId="0" xfId="0" applyNumberFormat="1" applyFont="1" applyFill="1" applyAlignment="1">
      <alignment horizontal="right" vertical="center" shrinkToFit="1"/>
    </xf>
    <xf numFmtId="17" fontId="0" fillId="0" borderId="0" xfId="0" applyNumberFormat="1"/>
    <xf numFmtId="0" fontId="8" fillId="0" borderId="4" xfId="0" applyFont="1" applyBorder="1"/>
    <xf numFmtId="0" fontId="9" fillId="0" borderId="0" xfId="0" applyFont="1" applyAlignment="1">
      <alignment wrapText="1"/>
    </xf>
    <xf numFmtId="1" fontId="10" fillId="5" borderId="5" xfId="0" applyNumberFormat="1" applyFont="1" applyFill="1" applyBorder="1" applyAlignment="1">
      <alignment vertical="center" wrapText="1"/>
    </xf>
    <xf numFmtId="1" fontId="10" fillId="5" borderId="5" xfId="1" applyNumberFormat="1" applyFont="1" applyFill="1" applyBorder="1" applyAlignment="1">
      <alignment horizontal="right"/>
    </xf>
    <xf numFmtId="1" fontId="10" fillId="5" borderId="5" xfId="0" applyNumberFormat="1" applyFont="1" applyFill="1" applyBorder="1" applyAlignment="1">
      <alignment vertical="center"/>
    </xf>
    <xf numFmtId="165" fontId="0" fillId="0" borderId="0" xfId="0" applyNumberFormat="1"/>
    <xf numFmtId="0" fontId="0" fillId="4" borderId="0" xfId="0" applyFill="1"/>
    <xf numFmtId="0" fontId="11" fillId="0" borderId="0" xfId="0" applyFont="1"/>
    <xf numFmtId="0" fontId="12" fillId="0" borderId="0" xfId="0" applyFont="1" applyAlignment="1">
      <alignment vertic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CCDEEC"/>
      <color rgb="FF0050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Relationship Id="rId4" Type="http://schemas.openxmlformats.org/officeDocument/2006/relationships/chartUserShapes" Target="../drawings/drawing8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4.xml"/><Relationship Id="rId1" Type="http://schemas.microsoft.com/office/2011/relationships/chartStyle" Target="style4.xml"/><Relationship Id="rId4" Type="http://schemas.openxmlformats.org/officeDocument/2006/relationships/chartUserShapes" Target="../drawings/drawing10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612483780774018"/>
          <c:y val="6.9727852056165232E-2"/>
          <c:w val="0.86963524917138368"/>
          <c:h val="0.882334249655221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1'!$D$1</c:f>
              <c:strCache>
                <c:ptCount val="1"/>
                <c:pt idx="0">
                  <c:v>BALANCE_EUR</c:v>
                </c:pt>
              </c:strCache>
            </c:strRef>
          </c:tx>
          <c:spPr>
            <a:solidFill>
              <a:srgbClr val="00509B"/>
            </a:solidFill>
            <a:ln>
              <a:noFill/>
            </a:ln>
            <a:effectLst/>
          </c:spPr>
          <c:invertIfNegative val="1"/>
          <c:cat>
            <c:strRef>
              <c:f>'figure 1'!$A$2:$A$25</c:f>
              <c:strCache>
                <c:ptCount val="24"/>
                <c:pt idx="0">
                  <c:v>'02</c:v>
                </c:pt>
                <c:pt idx="6">
                  <c:v>'08</c:v>
                </c:pt>
                <c:pt idx="12">
                  <c:v>'14</c:v>
                </c:pt>
                <c:pt idx="17">
                  <c:v>'19</c:v>
                </c:pt>
                <c:pt idx="18">
                  <c:v>'20</c:v>
                </c:pt>
                <c:pt idx="19">
                  <c:v>'21</c:v>
                </c:pt>
                <c:pt idx="21">
                  <c:v>'23</c:v>
                </c:pt>
                <c:pt idx="22">
                  <c:v>'24</c:v>
                </c:pt>
                <c:pt idx="23">
                  <c:v>25</c:v>
                </c:pt>
              </c:strCache>
            </c:strRef>
          </c:cat>
          <c:val>
            <c:numRef>
              <c:f>'figure 1'!$D$2:$D$25</c:f>
              <c:numCache>
                <c:formatCode>_-[$€-2]\ * #\ ##0_-;\-[$€-2]\ * #\ ##0_-;_-[$€-2]\ * "-"??_-;_-@_-</c:formatCode>
                <c:ptCount val="24"/>
                <c:pt idx="0">
                  <c:v>-201.47809000000001</c:v>
                </c:pt>
                <c:pt idx="1">
                  <c:v>-135.05865600000004</c:v>
                </c:pt>
                <c:pt idx="2">
                  <c:v>-47.908695999999964</c:v>
                </c:pt>
                <c:pt idx="3">
                  <c:v>225.66263800000007</c:v>
                </c:pt>
                <c:pt idx="4">
                  <c:v>358.43688200000008</c:v>
                </c:pt>
                <c:pt idx="5">
                  <c:v>433.8952220000001</c:v>
                </c:pt>
                <c:pt idx="6">
                  <c:v>579.14524999999992</c:v>
                </c:pt>
                <c:pt idx="7">
                  <c:v>427.60745600000001</c:v>
                </c:pt>
                <c:pt idx="8">
                  <c:v>831.55193199999997</c:v>
                </c:pt>
                <c:pt idx="9">
                  <c:v>715.63367700000003</c:v>
                </c:pt>
                <c:pt idx="10">
                  <c:v>623.10205800000017</c:v>
                </c:pt>
                <c:pt idx="11">
                  <c:v>761.50822900000003</c:v>
                </c:pt>
                <c:pt idx="12">
                  <c:v>346.43029999999999</c:v>
                </c:pt>
                <c:pt idx="13">
                  <c:v>280.61468400000012</c:v>
                </c:pt>
                <c:pt idx="14">
                  <c:v>340.08149600000002</c:v>
                </c:pt>
                <c:pt idx="15">
                  <c:v>412.45776300000011</c:v>
                </c:pt>
                <c:pt idx="16">
                  <c:v>1076.5120040000002</c:v>
                </c:pt>
                <c:pt idx="17">
                  <c:v>1006.6469630000001</c:v>
                </c:pt>
                <c:pt idx="18">
                  <c:v>964.24896700000022</c:v>
                </c:pt>
                <c:pt idx="19">
                  <c:v>991.12515400000029</c:v>
                </c:pt>
                <c:pt idx="20">
                  <c:v>-514.92889999999989</c:v>
                </c:pt>
                <c:pt idx="21">
                  <c:v>1207.9980909999999</c:v>
                </c:pt>
                <c:pt idx="22">
                  <c:v>1850.2615360000002</c:v>
                </c:pt>
                <c:pt idx="23">
                  <c:v>2568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CCDEEC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13-D695-364E-84AA-7086C13F67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68"/>
        <c:axId val="2071397840"/>
        <c:axId val="1256591616"/>
      </c:barChart>
      <c:catAx>
        <c:axId val="2071397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t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A"/>
          </a:p>
        </c:txPr>
        <c:crossAx val="1256591616"/>
        <c:crosses val="autoZero"/>
        <c:auto val="1"/>
        <c:lblAlgn val="ctr"/>
        <c:lblOffset val="100"/>
        <c:noMultiLvlLbl val="0"/>
      </c:catAx>
      <c:valAx>
        <c:axId val="1256591616"/>
        <c:scaling>
          <c:orientation val="minMax"/>
          <c:max val="2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€-2]\ * #\ ##0_-;\-[$€-2]\ * #\ ##0_-;_-[$€-2]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A"/>
          </a:p>
        </c:txPr>
        <c:crossAx val="2071397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0" i="0">
          <a:latin typeface="Aptos" panose="020B0004020202020204" pitchFamily="34" charset="0"/>
        </a:defRPr>
      </a:pPr>
      <a:endParaRPr lang="en-UA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0"/>
          <c:spPr>
            <a:solidFill>
              <a:srgbClr val="00509B"/>
            </a:solidFill>
            <a:ln>
              <a:noFill/>
            </a:ln>
          </c:spPr>
          <c:invertIfNegative val="0"/>
          <c:dPt>
            <c:idx val="7"/>
            <c:invertIfNegative val="0"/>
            <c:bubble3D val="0"/>
            <c:spPr>
              <a:solidFill>
                <a:srgbClr val="CBDCE9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CFA8-6D49-BDFA-56573A8F4CBE}"/>
              </c:ext>
            </c:extLst>
          </c:dPt>
          <c:dPt>
            <c:idx val="8"/>
            <c:invertIfNegative val="0"/>
            <c:bubble3D val="0"/>
            <c:spPr>
              <a:solidFill>
                <a:srgbClr val="CBDCE9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CFA8-6D49-BDFA-56573A8F4CBE}"/>
              </c:ext>
            </c:extLst>
          </c:dPt>
          <c:dPt>
            <c:idx val="9"/>
            <c:invertIfNegative val="0"/>
            <c:bubble3D val="0"/>
            <c:spPr>
              <a:solidFill>
                <a:srgbClr val="CBDCE9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5-CFA8-6D49-BDFA-56573A8F4CBE}"/>
              </c:ext>
            </c:extLst>
          </c:dPt>
          <c:dPt>
            <c:idx val="10"/>
            <c:invertIfNegative val="0"/>
            <c:bubble3D val="0"/>
            <c:spPr>
              <a:solidFill>
                <a:srgbClr val="CBDCE9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7-CFA8-6D49-BDFA-56573A8F4CBE}"/>
              </c:ext>
            </c:extLst>
          </c:dPt>
          <c:dPt>
            <c:idx val="11"/>
            <c:invertIfNegative val="0"/>
            <c:bubble3D val="0"/>
            <c:spPr>
              <a:solidFill>
                <a:srgbClr val="CBDCE9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9-CFA8-6D49-BDFA-56573A8F4CBE}"/>
              </c:ext>
            </c:extLst>
          </c:dPt>
          <c:cat>
            <c:strRef>
              <c:f>([1]final!$A$3:$A$9,[1]final!$A$12:$A$15,[1]final!$A$22)</c:f>
              <c:strCache>
                <c:ptCount val="12"/>
                <c:pt idx="0">
                  <c:v>Mineral fuels and oils</c:v>
                </c:pt>
                <c:pt idx="1">
                  <c:v>Electrical machinery and equipment</c:v>
                </c:pt>
                <c:pt idx="2">
                  <c:v>Pharmaceutical products</c:v>
                </c:pt>
                <c:pt idx="3">
                  <c:v>Vehicles and parts</c:v>
                </c:pt>
                <c:pt idx="4">
                  <c:v>Plastics and articles</c:v>
                </c:pt>
                <c:pt idx="5">
                  <c:v>Machinery and mechanical appliances</c:v>
                </c:pt>
                <c:pt idx="6">
                  <c:v>Other</c:v>
                </c:pt>
                <c:pt idx="7">
                  <c:v>Electrical machinery and equipment</c:v>
                </c:pt>
                <c:pt idx="8">
                  <c:v>Mineral fuels and oils</c:v>
                </c:pt>
                <c:pt idx="9">
                  <c:v>Wood and wood articles</c:v>
                </c:pt>
                <c:pt idx="10">
                  <c:v>Ores, slag and ash</c:v>
                </c:pt>
                <c:pt idx="11">
                  <c:v>Other</c:v>
                </c:pt>
              </c:strCache>
            </c:strRef>
          </c:cat>
          <c:val>
            <c:numRef>
              <c:f>([1]final!$B$3:$B$9,[1]final!$B$12:$B$15,[1]final!$B$22)</c:f>
              <c:numCache>
                <c:formatCode>General</c:formatCode>
                <c:ptCount val="12"/>
                <c:pt idx="0">
                  <c:v>931.84790099999998</c:v>
                </c:pt>
                <c:pt idx="1">
                  <c:v>720.74550299999999</c:v>
                </c:pt>
                <c:pt idx="2">
                  <c:v>270.53004199999998</c:v>
                </c:pt>
                <c:pt idx="3">
                  <c:v>203.99688</c:v>
                </c:pt>
                <c:pt idx="4">
                  <c:v>167.67527200000001</c:v>
                </c:pt>
                <c:pt idx="5">
                  <c:v>142.74804499999999</c:v>
                </c:pt>
                <c:pt idx="6">
                  <c:v>496.96443299999964</c:v>
                </c:pt>
                <c:pt idx="7">
                  <c:v>-755.62388899999996</c:v>
                </c:pt>
                <c:pt idx="8">
                  <c:v>-691.58845399999996</c:v>
                </c:pt>
                <c:pt idx="9">
                  <c:v>-104.32146</c:v>
                </c:pt>
                <c:pt idx="10">
                  <c:v>-85.864262999999994</c:v>
                </c:pt>
                <c:pt idx="11">
                  <c:v>-322.65703000000053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FA8-6D49-BDFA-56573A8F4CBE}"/>
            </c:ext>
          </c:extLst>
        </c:ser>
        <c:ser>
          <c:idx val="0"/>
          <c:order val="1"/>
          <c:spPr>
            <a:solidFill>
              <a:srgbClr val="00509B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rgbClr val="CBDCE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CFA8-6D49-BDFA-56573A8F4CBE}"/>
              </c:ext>
            </c:extLst>
          </c:dPt>
          <c:dPt>
            <c:idx val="8"/>
            <c:invertIfNegative val="0"/>
            <c:bubble3D val="0"/>
            <c:spPr>
              <a:solidFill>
                <a:srgbClr val="CBDCE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CFA8-6D49-BDFA-56573A8F4CBE}"/>
              </c:ext>
            </c:extLst>
          </c:dPt>
          <c:dPt>
            <c:idx val="9"/>
            <c:invertIfNegative val="0"/>
            <c:bubble3D val="0"/>
            <c:spPr>
              <a:solidFill>
                <a:srgbClr val="CBDCE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CFA8-6D49-BDFA-56573A8F4CBE}"/>
              </c:ext>
            </c:extLst>
          </c:dPt>
          <c:dPt>
            <c:idx val="10"/>
            <c:invertIfNegative val="0"/>
            <c:bubble3D val="0"/>
            <c:spPr>
              <a:solidFill>
                <a:srgbClr val="CBDCE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CFA8-6D49-BDFA-56573A8F4CBE}"/>
              </c:ext>
            </c:extLst>
          </c:dPt>
          <c:dPt>
            <c:idx val="11"/>
            <c:invertIfNegative val="0"/>
            <c:bubble3D val="0"/>
            <c:spPr>
              <a:solidFill>
                <a:srgbClr val="CBDCE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CFA8-6D49-BDFA-56573A8F4CBE}"/>
              </c:ext>
            </c:extLst>
          </c:dPt>
          <c:cat>
            <c:strRef>
              <c:f>([1]final!$A$3:$A$9,[1]final!$A$12:$A$15,[1]final!$A$22)</c:f>
              <c:strCache>
                <c:ptCount val="12"/>
                <c:pt idx="0">
                  <c:v>Mineral fuels and oils</c:v>
                </c:pt>
                <c:pt idx="1">
                  <c:v>Electrical machinery and equipment</c:v>
                </c:pt>
                <c:pt idx="2">
                  <c:v>Pharmaceutical products</c:v>
                </c:pt>
                <c:pt idx="3">
                  <c:v>Vehicles and parts</c:v>
                </c:pt>
                <c:pt idx="4">
                  <c:v>Plastics and articles</c:v>
                </c:pt>
                <c:pt idx="5">
                  <c:v>Machinery and mechanical appliances</c:v>
                </c:pt>
                <c:pt idx="6">
                  <c:v>Other</c:v>
                </c:pt>
                <c:pt idx="7">
                  <c:v>Electrical machinery and equipment</c:v>
                </c:pt>
                <c:pt idx="8">
                  <c:v>Mineral fuels and oils</c:v>
                </c:pt>
                <c:pt idx="9">
                  <c:v>Wood and wood articles</c:v>
                </c:pt>
                <c:pt idx="10">
                  <c:v>Ores, slag and ash</c:v>
                </c:pt>
                <c:pt idx="11">
                  <c:v>Other</c:v>
                </c:pt>
              </c:strCache>
            </c:strRef>
          </c:cat>
          <c:val>
            <c:numRef>
              <c:f>([1]final!$B$3:$B$9,[1]final!$B$12:$B$15,[1]final!$B$22)</c:f>
              <c:numCache>
                <c:formatCode>General</c:formatCode>
                <c:ptCount val="12"/>
                <c:pt idx="0">
                  <c:v>931.84790099999998</c:v>
                </c:pt>
                <c:pt idx="1">
                  <c:v>720.74550299999999</c:v>
                </c:pt>
                <c:pt idx="2">
                  <c:v>270.53004199999998</c:v>
                </c:pt>
                <c:pt idx="3">
                  <c:v>203.99688</c:v>
                </c:pt>
                <c:pt idx="4">
                  <c:v>167.67527200000001</c:v>
                </c:pt>
                <c:pt idx="5">
                  <c:v>142.74804499999999</c:v>
                </c:pt>
                <c:pt idx="6">
                  <c:v>496.96443299999964</c:v>
                </c:pt>
                <c:pt idx="7">
                  <c:v>-755.62388899999996</c:v>
                </c:pt>
                <c:pt idx="8">
                  <c:v>-691.58845399999996</c:v>
                </c:pt>
                <c:pt idx="9">
                  <c:v>-104.32146</c:v>
                </c:pt>
                <c:pt idx="10">
                  <c:v>-85.864262999999994</c:v>
                </c:pt>
                <c:pt idx="11">
                  <c:v>-322.65703000000053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CFA8-6D49-BDFA-56573A8F4C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382671136"/>
        <c:axId val="1382936128"/>
      </c:barChart>
      <c:catAx>
        <c:axId val="13826711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n-UA"/>
          </a:p>
        </c:txPr>
        <c:crossAx val="1382936128"/>
        <c:crosses val="autoZero"/>
        <c:auto val="1"/>
        <c:lblAlgn val="ctr"/>
        <c:lblOffset val="100"/>
        <c:noMultiLvlLbl val="0"/>
      </c:catAx>
      <c:valAx>
        <c:axId val="1382936128"/>
        <c:scaling>
          <c:orientation val="minMax"/>
          <c:max val="1200"/>
          <c:min val="-8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A"/>
          </a:p>
        </c:txPr>
        <c:crossAx val="138267113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/>
      </a:pPr>
      <a:endParaRPr lang="en-UA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509B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rgbClr val="CBDCE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FAB-9443-9670-57BF623BC2CB}"/>
              </c:ext>
            </c:extLst>
          </c:dPt>
          <c:dPt>
            <c:idx val="8"/>
            <c:invertIfNegative val="0"/>
            <c:bubble3D val="0"/>
            <c:spPr>
              <a:solidFill>
                <a:srgbClr val="CBDCE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FAB-9443-9670-57BF623BC2CB}"/>
              </c:ext>
            </c:extLst>
          </c:dPt>
          <c:dPt>
            <c:idx val="9"/>
            <c:invertIfNegative val="0"/>
            <c:bubble3D val="0"/>
            <c:spPr>
              <a:solidFill>
                <a:srgbClr val="CBDCE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EFAB-9443-9670-57BF623BC2CB}"/>
              </c:ext>
            </c:extLst>
          </c:dPt>
          <c:dPt>
            <c:idx val="10"/>
            <c:invertIfNegative val="0"/>
            <c:bubble3D val="0"/>
            <c:spPr>
              <a:solidFill>
                <a:srgbClr val="CBDCE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EFAB-9443-9670-57BF623BC2CB}"/>
              </c:ext>
            </c:extLst>
          </c:dPt>
          <c:dPt>
            <c:idx val="11"/>
            <c:invertIfNegative val="0"/>
            <c:bubble3D val="0"/>
            <c:spPr>
              <a:solidFill>
                <a:srgbClr val="CBDCE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EFAB-9443-9670-57BF623BC2CB}"/>
              </c:ext>
            </c:extLst>
          </c:dPt>
          <c:cat>
            <c:strRef>
              <c:f>([1]final!$D$3:$D$9,[1]final!$D$12:$D$15,[1]final!$D$22)</c:f>
              <c:strCache>
                <c:ptCount val="12"/>
                <c:pt idx="0">
                  <c:v>Mineral fuels and oils</c:v>
                </c:pt>
                <c:pt idx="1">
                  <c:v>Electrical machinery and equipment</c:v>
                </c:pt>
                <c:pt idx="2">
                  <c:v>Pharmaceutical products</c:v>
                </c:pt>
                <c:pt idx="3">
                  <c:v>Vehicles and parts</c:v>
                </c:pt>
                <c:pt idx="4">
                  <c:v>Plastics and articles</c:v>
                </c:pt>
                <c:pt idx="5">
                  <c:v>Machinery and mechanical appliances</c:v>
                </c:pt>
                <c:pt idx="6">
                  <c:v>Other</c:v>
                </c:pt>
                <c:pt idx="7">
                  <c:v>Electrical machinery and equipment</c:v>
                </c:pt>
                <c:pt idx="8">
                  <c:v>Food industry residues and fodder</c:v>
                </c:pt>
                <c:pt idx="9">
                  <c:v>Wood and wood articles</c:v>
                </c:pt>
                <c:pt idx="10">
                  <c:v>Sugars and confectionery</c:v>
                </c:pt>
                <c:pt idx="11">
                  <c:v>Other</c:v>
                </c:pt>
              </c:strCache>
            </c:strRef>
          </c:cat>
          <c:val>
            <c:numRef>
              <c:f>([1]final!$E$3:$E$9,[1]final!$E$12:$E$15,[1]final!$E$22)</c:f>
              <c:numCache>
                <c:formatCode>General</c:formatCode>
                <c:ptCount val="12"/>
                <c:pt idx="0">
                  <c:v>1212.8052290000001</c:v>
                </c:pt>
                <c:pt idx="1">
                  <c:v>563.76442599999996</c:v>
                </c:pt>
                <c:pt idx="2">
                  <c:v>235.18264099999999</c:v>
                </c:pt>
                <c:pt idx="3">
                  <c:v>215.12966800000001</c:v>
                </c:pt>
                <c:pt idx="4">
                  <c:v>152.39297500000001</c:v>
                </c:pt>
                <c:pt idx="5">
                  <c:v>100.21026999999999</c:v>
                </c:pt>
                <c:pt idx="6">
                  <c:v>434.95277799999758</c:v>
                </c:pt>
                <c:pt idx="7">
                  <c:v>-566.49306999999999</c:v>
                </c:pt>
                <c:pt idx="8">
                  <c:v>-84.924842999999996</c:v>
                </c:pt>
                <c:pt idx="9">
                  <c:v>-70.833667000000005</c:v>
                </c:pt>
                <c:pt idx="10">
                  <c:v>-56.503540999999998</c:v>
                </c:pt>
                <c:pt idx="11">
                  <c:v>-284.86974399999974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FAB-9443-9670-57BF623BC2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382671136"/>
        <c:axId val="1382936128"/>
      </c:barChart>
      <c:catAx>
        <c:axId val="13826711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800">
                <a:solidFill>
                  <a:schemeClr val="tx1"/>
                </a:solidFill>
              </a:defRPr>
            </a:pPr>
            <a:endParaRPr lang="en-UA"/>
          </a:p>
        </c:txPr>
        <c:crossAx val="1382936128"/>
        <c:crosses val="autoZero"/>
        <c:auto val="1"/>
        <c:lblAlgn val="ctr"/>
        <c:lblOffset val="100"/>
        <c:noMultiLvlLbl val="0"/>
      </c:catAx>
      <c:valAx>
        <c:axId val="1382936128"/>
        <c:scaling>
          <c:orientation val="minMax"/>
          <c:max val="1200"/>
          <c:min val="-8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A"/>
          </a:p>
        </c:txPr>
        <c:crossAx val="138267113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>
          <a:latin typeface="+mj-lt"/>
        </a:defRPr>
      </a:pPr>
      <a:endParaRPr lang="en-UA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r>
              <a:rPr lang="en-GB" sz="1400" b="0" i="0" u="none" strike="noStrike" baseline="0">
                <a:effectLst/>
              </a:rPr>
              <a:t>Trade in services of Hungary and Ukraine, € million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j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4'!$B$2</c:f>
              <c:strCache>
                <c:ptCount val="1"/>
                <c:pt idx="0">
                  <c:v>Export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4'!$C$1:$Q$1</c:f>
              <c:strCache>
                <c:ptCount val="15"/>
                <c:pt idx="0">
                  <c:v>2010</c:v>
                </c:pt>
                <c:pt idx="4">
                  <c:v>'14</c:v>
                </c:pt>
                <c:pt idx="9">
                  <c:v>'19</c:v>
                </c:pt>
                <c:pt idx="10">
                  <c:v>'20</c:v>
                </c:pt>
                <c:pt idx="11">
                  <c:v>'21</c:v>
                </c:pt>
                <c:pt idx="12">
                  <c:v>'22</c:v>
                </c:pt>
                <c:pt idx="13">
                  <c:v>'23</c:v>
                </c:pt>
                <c:pt idx="14">
                  <c:v>'24</c:v>
                </c:pt>
              </c:strCache>
            </c:strRef>
          </c:cat>
          <c:val>
            <c:numRef>
              <c:f>'figure 4'!$C$2:$Q$2</c:f>
              <c:numCache>
                <c:formatCode>General</c:formatCode>
                <c:ptCount val="15"/>
                <c:pt idx="0">
                  <c:v>297.3</c:v>
                </c:pt>
                <c:pt idx="1">
                  <c:v>316.60000000000002</c:v>
                </c:pt>
                <c:pt idx="2">
                  <c:v>286.2</c:v>
                </c:pt>
                <c:pt idx="3">
                  <c:v>364.2</c:v>
                </c:pt>
                <c:pt idx="4">
                  <c:v>353.1</c:v>
                </c:pt>
                <c:pt idx="5">
                  <c:v>350</c:v>
                </c:pt>
                <c:pt idx="6">
                  <c:v>343.7</c:v>
                </c:pt>
                <c:pt idx="7">
                  <c:v>404.7</c:v>
                </c:pt>
                <c:pt idx="8">
                  <c:v>413.9</c:v>
                </c:pt>
                <c:pt idx="9">
                  <c:v>485.6</c:v>
                </c:pt>
                <c:pt idx="10">
                  <c:v>207.7</c:v>
                </c:pt>
                <c:pt idx="11">
                  <c:v>223.9</c:v>
                </c:pt>
                <c:pt idx="12">
                  <c:v>269.7</c:v>
                </c:pt>
                <c:pt idx="13">
                  <c:v>333.2</c:v>
                </c:pt>
                <c:pt idx="14">
                  <c:v>351.5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85-3440-A744-92FDCF65B31D}"/>
            </c:ext>
          </c:extLst>
        </c:ser>
        <c:ser>
          <c:idx val="1"/>
          <c:order val="1"/>
          <c:tx>
            <c:strRef>
              <c:f>'figure 4'!$B$3</c:f>
              <c:strCache>
                <c:ptCount val="1"/>
                <c:pt idx="0">
                  <c:v>Import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4'!$C$1:$Q$1</c:f>
              <c:strCache>
                <c:ptCount val="15"/>
                <c:pt idx="0">
                  <c:v>2010</c:v>
                </c:pt>
                <c:pt idx="4">
                  <c:v>'14</c:v>
                </c:pt>
                <c:pt idx="9">
                  <c:v>'19</c:v>
                </c:pt>
                <c:pt idx="10">
                  <c:v>'20</c:v>
                </c:pt>
                <c:pt idx="11">
                  <c:v>'21</c:v>
                </c:pt>
                <c:pt idx="12">
                  <c:v>'22</c:v>
                </c:pt>
                <c:pt idx="13">
                  <c:v>'23</c:v>
                </c:pt>
                <c:pt idx="14">
                  <c:v>'24</c:v>
                </c:pt>
              </c:strCache>
            </c:strRef>
          </c:cat>
          <c:val>
            <c:numRef>
              <c:f>'figure 4'!$C$3:$Q$3</c:f>
              <c:numCache>
                <c:formatCode>General</c:formatCode>
                <c:ptCount val="15"/>
                <c:pt idx="0">
                  <c:v>-142.9</c:v>
                </c:pt>
                <c:pt idx="1">
                  <c:v>-190.4</c:v>
                </c:pt>
                <c:pt idx="2">
                  <c:v>-223.9</c:v>
                </c:pt>
                <c:pt idx="3">
                  <c:v>-180.4</c:v>
                </c:pt>
                <c:pt idx="4">
                  <c:v>-177.1</c:v>
                </c:pt>
                <c:pt idx="5">
                  <c:v>-182.1</c:v>
                </c:pt>
                <c:pt idx="6">
                  <c:v>-188.1</c:v>
                </c:pt>
                <c:pt idx="7">
                  <c:v>-182.1</c:v>
                </c:pt>
                <c:pt idx="8">
                  <c:v>-208.5</c:v>
                </c:pt>
                <c:pt idx="9">
                  <c:v>-258.5</c:v>
                </c:pt>
                <c:pt idx="10">
                  <c:v>-152.80000000000001</c:v>
                </c:pt>
                <c:pt idx="11">
                  <c:v>-148.4</c:v>
                </c:pt>
                <c:pt idx="12">
                  <c:v>-108.7</c:v>
                </c:pt>
                <c:pt idx="13">
                  <c:v>-132.1</c:v>
                </c:pt>
                <c:pt idx="14">
                  <c:v>-115.9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85-3440-A744-92FDCF65B3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17667728"/>
        <c:axId val="1017981488"/>
      </c:barChart>
      <c:lineChart>
        <c:grouping val="standard"/>
        <c:varyColors val="0"/>
        <c:ser>
          <c:idx val="2"/>
          <c:order val="2"/>
          <c:tx>
            <c:strRef>
              <c:f>'figure 4'!$B$4</c:f>
              <c:strCache>
                <c:ptCount val="1"/>
                <c:pt idx="0">
                  <c:v>Balance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4'!$C$1:$Q$1</c:f>
              <c:strCache>
                <c:ptCount val="15"/>
                <c:pt idx="0">
                  <c:v>2010</c:v>
                </c:pt>
                <c:pt idx="4">
                  <c:v>'14</c:v>
                </c:pt>
                <c:pt idx="9">
                  <c:v>'19</c:v>
                </c:pt>
                <c:pt idx="10">
                  <c:v>'20</c:v>
                </c:pt>
                <c:pt idx="11">
                  <c:v>'21</c:v>
                </c:pt>
                <c:pt idx="12">
                  <c:v>'22</c:v>
                </c:pt>
                <c:pt idx="13">
                  <c:v>'23</c:v>
                </c:pt>
                <c:pt idx="14">
                  <c:v>'24</c:v>
                </c:pt>
              </c:strCache>
            </c:strRef>
          </c:cat>
          <c:val>
            <c:numRef>
              <c:f>'figure 4'!$C$4:$Q$4</c:f>
              <c:numCache>
                <c:formatCode>General</c:formatCode>
                <c:ptCount val="15"/>
                <c:pt idx="0">
                  <c:v>154.4</c:v>
                </c:pt>
                <c:pt idx="1">
                  <c:v>126.2</c:v>
                </c:pt>
                <c:pt idx="2">
                  <c:v>62.3</c:v>
                </c:pt>
                <c:pt idx="3">
                  <c:v>183.9</c:v>
                </c:pt>
                <c:pt idx="4">
                  <c:v>176</c:v>
                </c:pt>
                <c:pt idx="5">
                  <c:v>167.9</c:v>
                </c:pt>
                <c:pt idx="6">
                  <c:v>155.5</c:v>
                </c:pt>
                <c:pt idx="7">
                  <c:v>222.6</c:v>
                </c:pt>
                <c:pt idx="8">
                  <c:v>205.4</c:v>
                </c:pt>
                <c:pt idx="9">
                  <c:v>227.1</c:v>
                </c:pt>
                <c:pt idx="10">
                  <c:v>54.9</c:v>
                </c:pt>
                <c:pt idx="11">
                  <c:v>75.5</c:v>
                </c:pt>
                <c:pt idx="12">
                  <c:v>161.1</c:v>
                </c:pt>
                <c:pt idx="13">
                  <c:v>201.1</c:v>
                </c:pt>
                <c:pt idx="14">
                  <c:v>235.6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A785-3440-A744-92FDCF65B3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7667728"/>
        <c:axId val="1017981488"/>
      </c:lineChart>
      <c:catAx>
        <c:axId val="2117667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n-UA"/>
          </a:p>
        </c:txPr>
        <c:crossAx val="1017981488"/>
        <c:crosses val="autoZero"/>
        <c:auto val="1"/>
        <c:lblAlgn val="ctr"/>
        <c:lblOffset val="100"/>
        <c:noMultiLvlLbl val="0"/>
      </c:catAx>
      <c:valAx>
        <c:axId val="1017981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n-UA"/>
          </a:p>
        </c:txPr>
        <c:crossAx val="2117667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j-lt"/>
              <a:ea typeface="+mn-ea"/>
              <a:cs typeface="+mn-cs"/>
            </a:defRPr>
          </a:pPr>
          <a:endParaRPr lang="en-U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  <a:latin typeface="+mj-lt"/>
        </a:defRPr>
      </a:pPr>
      <a:endParaRPr lang="en-UA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'figure 5'!$B$1</c:f>
              <c:strCache>
                <c:ptCount val="1"/>
                <c:pt idx="0">
                  <c:v>Value in 2021, m EUR</c:v>
                </c:pt>
              </c:strCache>
            </c:strRef>
          </c:tx>
          <c:spPr>
            <a:solidFill>
              <a:srgbClr val="CCDEEB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CCDEE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A085-4E53-8EB1-7ED4BD72E574}"/>
              </c:ext>
            </c:extLst>
          </c:dPt>
          <c:dPt>
            <c:idx val="5"/>
            <c:invertIfNegative val="0"/>
            <c:bubble3D val="0"/>
            <c:spPr>
              <a:solidFill>
                <a:srgbClr val="00509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085-4E53-8EB1-7ED4BD72E574}"/>
              </c:ext>
            </c:extLst>
          </c:dPt>
          <c:dPt>
            <c:idx val="6"/>
            <c:invertIfNegative val="0"/>
            <c:bubble3D val="0"/>
            <c:spPr>
              <a:solidFill>
                <a:srgbClr val="00509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085-4E53-8EB1-7ED4BD72E574}"/>
              </c:ext>
            </c:extLst>
          </c:dPt>
          <c:dPt>
            <c:idx val="7"/>
            <c:invertIfNegative val="0"/>
            <c:bubble3D val="0"/>
            <c:spPr>
              <a:solidFill>
                <a:srgbClr val="00509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085-4E53-8EB1-7ED4BD72E574}"/>
              </c:ext>
            </c:extLst>
          </c:dPt>
          <c:dPt>
            <c:idx val="8"/>
            <c:invertIfNegative val="0"/>
            <c:bubble3D val="0"/>
            <c:spPr>
              <a:solidFill>
                <a:srgbClr val="00509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085-4E53-8EB1-7ED4BD72E574}"/>
              </c:ext>
            </c:extLst>
          </c:dPt>
          <c:dPt>
            <c:idx val="9"/>
            <c:invertIfNegative val="0"/>
            <c:bubble3D val="0"/>
            <c:spPr>
              <a:solidFill>
                <a:srgbClr val="00509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A085-4E53-8EB1-7ED4BD72E574}"/>
              </c:ext>
            </c:extLst>
          </c:dPt>
          <c:dPt>
            <c:idx val="10"/>
            <c:invertIfNegative val="0"/>
            <c:bubble3D val="0"/>
            <c:spPr>
              <a:solidFill>
                <a:srgbClr val="00509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A085-4E53-8EB1-7ED4BD72E574}"/>
              </c:ext>
            </c:extLst>
          </c:dPt>
          <c:dPt>
            <c:idx val="11"/>
            <c:invertIfNegative val="0"/>
            <c:bubble3D val="0"/>
            <c:spPr>
              <a:solidFill>
                <a:srgbClr val="00509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A085-4E53-8EB1-7ED4BD72E574}"/>
              </c:ext>
            </c:extLst>
          </c:dPt>
          <c:cat>
            <c:strRef>
              <c:f>'figure 5'!$A$2:$A$11</c:f>
              <c:strCache>
                <c:ptCount val="10"/>
                <c:pt idx="0">
                  <c:v>Processing</c:v>
                </c:pt>
                <c:pt idx="1">
                  <c:v>Transport</c:v>
                </c:pt>
                <c:pt idx="2">
                  <c:v>Business</c:v>
                </c:pt>
                <c:pt idx="3">
                  <c:v>Telecom &amp; IT</c:v>
                </c:pt>
                <c:pt idx="4">
                  <c:v>Government Services  </c:v>
                </c:pt>
                <c:pt idx="5">
                  <c:v>Telecom &amp; IT</c:v>
                </c:pt>
                <c:pt idx="6">
                  <c:v>Transport</c:v>
                </c:pt>
                <c:pt idx="7">
                  <c:v>Business</c:v>
                </c:pt>
                <c:pt idx="8">
                  <c:v>Travel</c:v>
                </c:pt>
                <c:pt idx="9">
                  <c:v>Financial</c:v>
                </c:pt>
              </c:strCache>
            </c:strRef>
          </c:cat>
          <c:val>
            <c:numRef>
              <c:f>'figure 5'!$B$2:$B$11</c:f>
              <c:numCache>
                <c:formatCode>0</c:formatCode>
                <c:ptCount val="10"/>
                <c:pt idx="0">
                  <c:v>-150.74749245000001</c:v>
                </c:pt>
                <c:pt idx="1">
                  <c:v>-33.761914150000003</c:v>
                </c:pt>
                <c:pt idx="2">
                  <c:v>-16.504244549999999</c:v>
                </c:pt>
                <c:pt idx="3">
                  <c:v>-13.7436025</c:v>
                </c:pt>
                <c:pt idx="4">
                  <c:v>-0.90705239999999998</c:v>
                </c:pt>
                <c:pt idx="5">
                  <c:v>12.047360399999999</c:v>
                </c:pt>
                <c:pt idx="6">
                  <c:v>10.436682899999999</c:v>
                </c:pt>
                <c:pt idx="7">
                  <c:v>4.6390894000000005</c:v>
                </c:pt>
                <c:pt idx="8">
                  <c:v>3.2175502500000004</c:v>
                </c:pt>
                <c:pt idx="9">
                  <c:v>1.2646989000000002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085-4E53-8EB1-7ED4BD72E5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93702015"/>
        <c:axId val="894218303"/>
      </c:barChart>
      <c:catAx>
        <c:axId val="89370201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ptos Display" panose="020B0004020202020204" pitchFamily="34" charset="0"/>
                <a:ea typeface="+mn-ea"/>
                <a:cs typeface="+mn-cs"/>
              </a:defRPr>
            </a:pPr>
            <a:endParaRPr lang="en-UA"/>
          </a:p>
        </c:txPr>
        <c:crossAx val="894218303"/>
        <c:crosses val="autoZero"/>
        <c:auto val="1"/>
        <c:lblAlgn val="ctr"/>
        <c:lblOffset val="100"/>
        <c:noMultiLvlLbl val="0"/>
      </c:catAx>
      <c:valAx>
        <c:axId val="894218303"/>
        <c:scaling>
          <c:orientation val="minMax"/>
          <c:max val="40"/>
          <c:min val="-16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ptos Display" panose="020B0004020202020204" pitchFamily="34" charset="0"/>
                <a:ea typeface="+mn-ea"/>
                <a:cs typeface="+mn-cs"/>
              </a:defRPr>
            </a:pPr>
            <a:endParaRPr lang="en-UA"/>
          </a:p>
        </c:txPr>
        <c:crossAx val="893702015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solidFill>
            <a:schemeClr val="tx1"/>
          </a:solidFill>
          <a:latin typeface="Aptos Display" panose="020B0004020202020204" pitchFamily="34" charset="0"/>
        </a:defRPr>
      </a:pPr>
      <a:endParaRPr lang="en-UA"/>
    </a:p>
  </c:txPr>
  <c:printSettings>
    <c:headerFooter/>
    <c:pageMargins b="0.75" l="0.7" r="0.7" t="0.75" header="0.3" footer="0.3"/>
    <c:pageSetup/>
  </c:printSettings>
  <c:userShapes r:id="rId4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'figure 6'!$B$1</c:f>
              <c:strCache>
                <c:ptCount val="1"/>
                <c:pt idx="0">
                  <c:v>Value in 2024, m EUR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CCDEE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5ADE-4EDD-9BD8-9D593D05581F}"/>
              </c:ext>
            </c:extLst>
          </c:dPt>
          <c:dPt>
            <c:idx val="1"/>
            <c:invertIfNegative val="0"/>
            <c:bubble3D val="0"/>
            <c:spPr>
              <a:solidFill>
                <a:srgbClr val="CCDEE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5ADE-4EDD-9BD8-9D593D05581F}"/>
              </c:ext>
            </c:extLst>
          </c:dPt>
          <c:dPt>
            <c:idx val="2"/>
            <c:invertIfNegative val="0"/>
            <c:bubble3D val="0"/>
            <c:spPr>
              <a:solidFill>
                <a:srgbClr val="CCDEE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5ADE-4EDD-9BD8-9D593D05581F}"/>
              </c:ext>
            </c:extLst>
          </c:dPt>
          <c:dPt>
            <c:idx val="3"/>
            <c:invertIfNegative val="0"/>
            <c:bubble3D val="0"/>
            <c:spPr>
              <a:solidFill>
                <a:srgbClr val="CCDEE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5ADE-4EDD-9BD8-9D593D05581F}"/>
              </c:ext>
            </c:extLst>
          </c:dPt>
          <c:dPt>
            <c:idx val="4"/>
            <c:invertIfNegative val="0"/>
            <c:bubble3D val="0"/>
            <c:spPr>
              <a:solidFill>
                <a:srgbClr val="CCDEE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5ADE-4EDD-9BD8-9D593D05581F}"/>
              </c:ext>
            </c:extLst>
          </c:dPt>
          <c:cat>
            <c:strRef>
              <c:f>'figure 6'!$A$2:$A$11</c:f>
              <c:strCache>
                <c:ptCount val="10"/>
                <c:pt idx="0">
                  <c:v>Processing</c:v>
                </c:pt>
                <c:pt idx="1">
                  <c:v>Transport</c:v>
                </c:pt>
                <c:pt idx="2">
                  <c:v>Telecom &amp; IT</c:v>
                </c:pt>
                <c:pt idx="3">
                  <c:v>Business</c:v>
                </c:pt>
                <c:pt idx="4">
                  <c:v>Financial</c:v>
                </c:pt>
                <c:pt idx="5">
                  <c:v>Transport</c:v>
                </c:pt>
                <c:pt idx="6">
                  <c:v>Telecom &amp; IT</c:v>
                </c:pt>
                <c:pt idx="7">
                  <c:v>Business</c:v>
                </c:pt>
                <c:pt idx="8">
                  <c:v>Intellectual property</c:v>
                </c:pt>
                <c:pt idx="9">
                  <c:v>Travel</c:v>
                </c:pt>
              </c:strCache>
            </c:strRef>
          </c:cat>
          <c:val>
            <c:numRef>
              <c:f>'figure 6'!$B$2:$B$11</c:f>
              <c:numCache>
                <c:formatCode>0</c:formatCode>
                <c:ptCount val="10"/>
                <c:pt idx="0">
                  <c:v>-66.349878500000003</c:v>
                </c:pt>
                <c:pt idx="1">
                  <c:v>-55.47539072</c:v>
                </c:pt>
                <c:pt idx="2">
                  <c:v>-10.023298710000001</c:v>
                </c:pt>
                <c:pt idx="3">
                  <c:v>-9.8291873200000008</c:v>
                </c:pt>
                <c:pt idx="4">
                  <c:v>-9.2196904899999996</c:v>
                </c:pt>
                <c:pt idx="5">
                  <c:v>24.356313750000002</c:v>
                </c:pt>
                <c:pt idx="6">
                  <c:v>8.3187032099999989</c:v>
                </c:pt>
                <c:pt idx="7">
                  <c:v>5.5343457800000007</c:v>
                </c:pt>
                <c:pt idx="8">
                  <c:v>3.3167086100000001</c:v>
                </c:pt>
                <c:pt idx="9">
                  <c:v>3.0895215999999999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ADE-4EDD-9BD8-9D593D055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86985360"/>
        <c:axId val="879696847"/>
      </c:barChart>
      <c:catAx>
        <c:axId val="6869853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ptos Display" panose="020B0004020202020204" pitchFamily="34" charset="0"/>
                <a:ea typeface="+mn-ea"/>
                <a:cs typeface="+mn-cs"/>
              </a:defRPr>
            </a:pPr>
            <a:endParaRPr lang="en-UA"/>
          </a:p>
        </c:txPr>
        <c:crossAx val="879696847"/>
        <c:crosses val="autoZero"/>
        <c:auto val="1"/>
        <c:lblAlgn val="ctr"/>
        <c:lblOffset val="100"/>
        <c:noMultiLvlLbl val="0"/>
      </c:catAx>
      <c:valAx>
        <c:axId val="879696847"/>
        <c:scaling>
          <c:orientation val="minMax"/>
          <c:max val="40"/>
          <c:min val="-16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ptos Display" panose="020B0004020202020204" pitchFamily="34" charset="0"/>
                <a:ea typeface="+mn-ea"/>
                <a:cs typeface="+mn-cs"/>
              </a:defRPr>
            </a:pPr>
            <a:endParaRPr lang="en-UA"/>
          </a:p>
        </c:txPr>
        <c:crossAx val="686985360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solidFill>
            <a:schemeClr val="tx1"/>
          </a:solidFill>
          <a:latin typeface="Aptos Display" panose="020B0004020202020204" pitchFamily="34" charset="0"/>
        </a:defRPr>
      </a:pPr>
      <a:endParaRPr lang="en-UA"/>
    </a:p>
  </c:txPr>
  <c:printSettings>
    <c:headerFooter/>
    <c:pageMargins b="0.75" l="0.7" r="0.7" t="0.75" header="0.3" footer="0.3"/>
    <c:pageSetup/>
  </c:printSettings>
  <c:userShapes r:id="rId4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DEEC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509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90D-B745-A711-3F2772E20329}"/>
              </c:ext>
            </c:extLst>
          </c:dPt>
          <c:dPt>
            <c:idx val="7"/>
            <c:invertIfNegative val="0"/>
            <c:bubble3D val="0"/>
            <c:spPr>
              <a:solidFill>
                <a:srgbClr val="00509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E90D-B745-A711-3F2772E20329}"/>
              </c:ext>
            </c:extLst>
          </c:dPt>
          <c:dPt>
            <c:idx val="19"/>
            <c:invertIfNegative val="0"/>
            <c:bubble3D val="0"/>
            <c:spPr>
              <a:solidFill>
                <a:srgbClr val="00509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E90D-B745-A711-3F2772E20329}"/>
              </c:ext>
            </c:extLst>
          </c:dPt>
          <c:dPt>
            <c:idx val="31"/>
            <c:invertIfNegative val="0"/>
            <c:bubble3D val="0"/>
            <c:spPr>
              <a:solidFill>
                <a:srgbClr val="00509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E90D-B745-A711-3F2772E20329}"/>
              </c:ext>
            </c:extLst>
          </c:dPt>
          <c:dPt>
            <c:idx val="43"/>
            <c:invertIfNegative val="0"/>
            <c:bubble3D val="0"/>
            <c:spPr>
              <a:solidFill>
                <a:srgbClr val="00509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E90D-B745-A711-3F2772E20329}"/>
              </c:ext>
            </c:extLst>
          </c:dPt>
          <c:cat>
            <c:numRef>
              <c:f>'figure 7'!$D$1:$AU$1</c:f>
              <c:numCache>
                <c:formatCode>mmm\-yy</c:formatCode>
                <c:ptCount val="44"/>
                <c:pt idx="0">
                  <c:v>44682</c:v>
                </c:pt>
                <c:pt idx="7">
                  <c:v>44896</c:v>
                </c:pt>
                <c:pt idx="19">
                  <c:v>45261</c:v>
                </c:pt>
                <c:pt idx="31">
                  <c:v>45627</c:v>
                </c:pt>
                <c:pt idx="43">
                  <c:v>45992</c:v>
                </c:pt>
              </c:numCache>
            </c:numRef>
          </c:cat>
          <c:val>
            <c:numRef>
              <c:f>'figure 7'!$D$2:$AU$2</c:f>
              <c:numCache>
                <c:formatCode>#,##0</c:formatCode>
                <c:ptCount val="44"/>
                <c:pt idx="0">
                  <c:v>14000</c:v>
                </c:pt>
                <c:pt idx="1">
                  <c:v>20870</c:v>
                </c:pt>
                <c:pt idx="2">
                  <c:v>23575</c:v>
                </c:pt>
                <c:pt idx="3">
                  <c:v>25310</c:v>
                </c:pt>
                <c:pt idx="4">
                  <c:v>26265</c:v>
                </c:pt>
                <c:pt idx="5">
                  <c:v>27415</c:v>
                </c:pt>
                <c:pt idx="6">
                  <c:v>28380</c:v>
                </c:pt>
                <c:pt idx="7">
                  <c:v>28690</c:v>
                </c:pt>
                <c:pt idx="8">
                  <c:v>29325</c:v>
                </c:pt>
                <c:pt idx="9">
                  <c:v>29735</c:v>
                </c:pt>
                <c:pt idx="10">
                  <c:v>30335</c:v>
                </c:pt>
                <c:pt idx="11">
                  <c:v>30690</c:v>
                </c:pt>
                <c:pt idx="12">
                  <c:v>31200</c:v>
                </c:pt>
                <c:pt idx="13">
                  <c:v>31575</c:v>
                </c:pt>
                <c:pt idx="14">
                  <c:v>31970</c:v>
                </c:pt>
                <c:pt idx="15">
                  <c:v>32455</c:v>
                </c:pt>
                <c:pt idx="16">
                  <c:v>32760</c:v>
                </c:pt>
                <c:pt idx="17">
                  <c:v>33025</c:v>
                </c:pt>
                <c:pt idx="18">
                  <c:v>33410</c:v>
                </c:pt>
                <c:pt idx="19">
                  <c:v>33570</c:v>
                </c:pt>
                <c:pt idx="20">
                  <c:v>33925</c:v>
                </c:pt>
                <c:pt idx="21">
                  <c:v>34500</c:v>
                </c:pt>
                <c:pt idx="22">
                  <c:v>34620</c:v>
                </c:pt>
                <c:pt idx="23">
                  <c:v>35180</c:v>
                </c:pt>
                <c:pt idx="24">
                  <c:v>35665</c:v>
                </c:pt>
                <c:pt idx="25">
                  <c:v>36175</c:v>
                </c:pt>
                <c:pt idx="26">
                  <c:v>36755</c:v>
                </c:pt>
                <c:pt idx="27">
                  <c:v>37120</c:v>
                </c:pt>
                <c:pt idx="28">
                  <c:v>37575</c:v>
                </c:pt>
                <c:pt idx="29">
                  <c:v>38055</c:v>
                </c:pt>
                <c:pt idx="30">
                  <c:v>38450</c:v>
                </c:pt>
                <c:pt idx="31">
                  <c:v>38725</c:v>
                </c:pt>
                <c:pt idx="32">
                  <c:v>38880</c:v>
                </c:pt>
                <c:pt idx="33">
                  <c:v>39125</c:v>
                </c:pt>
                <c:pt idx="34">
                  <c:v>39435</c:v>
                </c:pt>
                <c:pt idx="35">
                  <c:v>39925</c:v>
                </c:pt>
                <c:pt idx="36">
                  <c:v>40240</c:v>
                </c:pt>
                <c:pt idx="37">
                  <c:v>40400</c:v>
                </c:pt>
                <c:pt idx="38">
                  <c:v>40730</c:v>
                </c:pt>
                <c:pt idx="39">
                  <c:v>41045</c:v>
                </c:pt>
                <c:pt idx="40">
                  <c:v>41495</c:v>
                </c:pt>
                <c:pt idx="41">
                  <c:v>41905</c:v>
                </c:pt>
                <c:pt idx="42">
                  <c:v>42315</c:v>
                </c:pt>
                <c:pt idx="43">
                  <c:v>43300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90D-B745-A711-3F2772E203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62554367"/>
        <c:axId val="861926399"/>
      </c:barChart>
      <c:catAx>
        <c:axId val="362554367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en-UA"/>
          </a:p>
        </c:txPr>
        <c:crossAx val="861926399"/>
        <c:crosses val="autoZero"/>
        <c:auto val="0"/>
        <c:lblAlgn val="ctr"/>
        <c:lblOffset val="100"/>
        <c:tickLblSkip val="1"/>
        <c:noMultiLvlLbl val="0"/>
      </c:catAx>
      <c:valAx>
        <c:axId val="861926399"/>
        <c:scaling>
          <c:orientation val="minMax"/>
          <c:max val="5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en-UA"/>
          </a:p>
        </c:txPr>
        <c:crossAx val="362554367"/>
        <c:crosses val="autoZero"/>
        <c:crossBetween val="between"/>
        <c:majorUnit val="10000"/>
        <c:dispUnits>
          <c:builtInUnit val="thousan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+mj-lt"/>
        </a:defRPr>
      </a:pPr>
      <a:endParaRPr lang="en-UA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EF6-444A-8084-99139897748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EF6-444A-8084-99139897748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EF6-444A-8084-99139897748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2EF6-444A-8084-99139897748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2EF6-444A-8084-99139897748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2EF6-444A-8084-991398977488}"/>
              </c:ext>
            </c:extLst>
          </c:dPt>
          <c:dLbls>
            <c:spPr>
              <a:noFill/>
              <a:ln>
                <a:noFill/>
              </a:ln>
              <a:effectLst>
                <a:outerShdw blurRad="50800" dist="38100" dir="2700000" algn="tl" rotWithShape="0">
                  <a:prstClr val="black">
                    <a:alpha val="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A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'figure 8'!$A$1:$A$6</c:f>
              <c:strCache>
                <c:ptCount val="6"/>
                <c:pt idx="0">
                  <c:v>Male children</c:v>
                </c:pt>
                <c:pt idx="1">
                  <c:v>Working males</c:v>
                </c:pt>
                <c:pt idx="2">
                  <c:v>Elderly males</c:v>
                </c:pt>
                <c:pt idx="3">
                  <c:v>Female children</c:v>
                </c:pt>
                <c:pt idx="4">
                  <c:v>Working females</c:v>
                </c:pt>
                <c:pt idx="5">
                  <c:v>Elderly females</c:v>
                </c:pt>
              </c:strCache>
            </c:strRef>
          </c:cat>
          <c:val>
            <c:numRef>
              <c:f>'figure 8'!$B$1:$B$6</c:f>
              <c:numCache>
                <c:formatCode>General</c:formatCode>
                <c:ptCount val="6"/>
                <c:pt idx="0">
                  <c:v>7225</c:v>
                </c:pt>
                <c:pt idx="1">
                  <c:v>7785</c:v>
                </c:pt>
                <c:pt idx="2">
                  <c:v>775</c:v>
                </c:pt>
                <c:pt idx="3">
                  <c:v>6635</c:v>
                </c:pt>
                <c:pt idx="4">
                  <c:v>17960</c:v>
                </c:pt>
                <c:pt idx="5">
                  <c:v>1940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EF6-444A-8084-991398977488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0319756643830045"/>
          <c:y val="0.1099142506425876"/>
          <c:w val="0.25905881913352719"/>
          <c:h val="0.78017149871482483"/>
        </c:manualLayout>
      </c:layout>
      <c:overlay val="0"/>
      <c:spPr>
        <a:solidFill>
          <a:schemeClr val="bg1"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A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A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9'!$B$1</c:f>
              <c:strCache>
                <c:ptCount val="1"/>
                <c:pt idx="0">
                  <c:v>Direct investment (total) (2+3)</c:v>
                </c:pt>
              </c:strCache>
            </c:strRef>
          </c:tx>
          <c:spPr>
            <a:solidFill>
              <a:srgbClr val="00509B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"/>
                    <a:ea typeface="+mn-ea"/>
                    <a:cs typeface="+mn-cs"/>
                  </a:defRPr>
                </a:pPr>
                <a:endParaRPr lang="en-UA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9'!$A$2:$A$11</c:f>
              <c:numCache>
                <c:formatCode>0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'figure 9'!$B$2:$B$11</c:f>
              <c:numCache>
                <c:formatCode>0</c:formatCode>
                <c:ptCount val="10"/>
                <c:pt idx="0">
                  <c:v>300.78994341158011</c:v>
                </c:pt>
                <c:pt idx="1">
                  <c:v>567.15671823691514</c:v>
                </c:pt>
                <c:pt idx="2">
                  <c:v>315.02053547664525</c:v>
                </c:pt>
                <c:pt idx="3">
                  <c:v>435.78066834169186</c:v>
                </c:pt>
                <c:pt idx="4">
                  <c:v>339.09167236664763</c:v>
                </c:pt>
                <c:pt idx="5">
                  <c:v>346.69862660194303</c:v>
                </c:pt>
                <c:pt idx="6">
                  <c:v>419.18508167383641</c:v>
                </c:pt>
                <c:pt idx="7">
                  <c:v>584.23468316076514</c:v>
                </c:pt>
                <c:pt idx="8">
                  <c:v>674.45850230847975</c:v>
                </c:pt>
                <c:pt idx="9">
                  <c:v>691.58884651201299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C8-7446-88BE-6095853AB5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403507343"/>
        <c:axId val="403509055"/>
      </c:barChart>
      <c:catAx>
        <c:axId val="403507343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"/>
                <a:ea typeface="+mn-ea"/>
                <a:cs typeface="+mn-cs"/>
              </a:defRPr>
            </a:pPr>
            <a:endParaRPr lang="en-UA"/>
          </a:p>
        </c:txPr>
        <c:crossAx val="403509055"/>
        <c:crosses val="autoZero"/>
        <c:auto val="1"/>
        <c:lblAlgn val="ctr"/>
        <c:lblOffset val="100"/>
        <c:noMultiLvlLbl val="0"/>
      </c:catAx>
      <c:valAx>
        <c:axId val="403509055"/>
        <c:scaling>
          <c:orientation val="minMax"/>
          <c:max val="7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"/>
                <a:ea typeface="+mn-ea"/>
                <a:cs typeface="+mn-cs"/>
              </a:defRPr>
            </a:pPr>
            <a:endParaRPr lang="en-UA"/>
          </a:p>
        </c:txPr>
        <c:crossAx val="4035073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"/>
        </a:defRPr>
      </a:pPr>
      <a:endParaRPr lang="en-UA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r>
              <a:rPr lang="en-GB" sz="1400" b="0" i="0" u="none" strike="noStrike" baseline="0">
                <a:effectLst/>
              </a:rPr>
              <a:t>FDI stock from Hungary in Ukraine by regions, € million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'figure 10'!$A$4</c:f>
              <c:strCache>
                <c:ptCount val="1"/>
                <c:pt idx="0">
                  <c:v>Lviv obl.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10'!$B$2:$K$2</c:f>
              <c:strCach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strCache>
            </c:strRef>
          </c:cat>
          <c:val>
            <c:numRef>
              <c:f>'figure 10'!$B$4:$K$4</c:f>
              <c:numCache>
                <c:formatCode>0.0</c:formatCode>
                <c:ptCount val="10"/>
                <c:pt idx="0">
                  <c:v>17.994935662878543</c:v>
                </c:pt>
                <c:pt idx="1">
                  <c:v>19.125634556509656</c:v>
                </c:pt>
                <c:pt idx="2">
                  <c:v>18.762107458715601</c:v>
                </c:pt>
                <c:pt idx="3">
                  <c:v>16.383628700894352</c:v>
                </c:pt>
                <c:pt idx="4">
                  <c:v>1.6126554099614361</c:v>
                </c:pt>
                <c:pt idx="5">
                  <c:v>1.3261422036342583</c:v>
                </c:pt>
                <c:pt idx="6">
                  <c:v>1.304273021643034</c:v>
                </c:pt>
                <c:pt idx="7">
                  <c:v>0.32414095569370854</c:v>
                </c:pt>
                <c:pt idx="8">
                  <c:v>0.36019850519460828</c:v>
                </c:pt>
                <c:pt idx="9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A38-8043-91DD-FAB58D5FAD06}"/>
            </c:ext>
          </c:extLst>
        </c:ser>
        <c:ser>
          <c:idx val="3"/>
          <c:order val="1"/>
          <c:tx>
            <c:strRef>
              <c:f>'figure 10'!$A$6</c:f>
              <c:strCache>
                <c:ptCount val="1"/>
                <c:pt idx="0">
                  <c:v>Zakarpattia obl.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10'!$B$2:$K$2</c:f>
              <c:strCach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strCache>
            </c:strRef>
          </c:cat>
          <c:val>
            <c:numRef>
              <c:f>'figure 10'!$B$6:$K$6</c:f>
              <c:numCache>
                <c:formatCode>0.0</c:formatCode>
                <c:ptCount val="10"/>
                <c:pt idx="0">
                  <c:v>19.040207971757656</c:v>
                </c:pt>
                <c:pt idx="1">
                  <c:v>12.589942897779162</c:v>
                </c:pt>
                <c:pt idx="2">
                  <c:v>12.630109791794228</c:v>
                </c:pt>
                <c:pt idx="3">
                  <c:v>12.657306478186902</c:v>
                </c:pt>
                <c:pt idx="4">
                  <c:v>11.304928759000115</c:v>
                </c:pt>
                <c:pt idx="5">
                  <c:v>15.225462416767092</c:v>
                </c:pt>
                <c:pt idx="6">
                  <c:v>26.299565406982374</c:v>
                </c:pt>
                <c:pt idx="7">
                  <c:v>20.600704794094764</c:v>
                </c:pt>
                <c:pt idx="8">
                  <c:v>20.471122200067683</c:v>
                </c:pt>
                <c:pt idx="9">
                  <c:v>15.913898513990093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CA38-8043-91DD-FAB58D5FAD06}"/>
            </c:ext>
          </c:extLst>
        </c:ser>
        <c:ser>
          <c:idx val="4"/>
          <c:order val="2"/>
          <c:tx>
            <c:strRef>
              <c:f>'figure 10'!$A$7</c:f>
              <c:strCache>
                <c:ptCount val="1"/>
                <c:pt idx="0">
                  <c:v>Kyiv obl.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'figure 10'!$B$2:$K$2</c:f>
              <c:strCach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strCache>
            </c:strRef>
          </c:cat>
          <c:val>
            <c:numRef>
              <c:f>'figure 10'!$B$7:$K$7</c:f>
              <c:numCache>
                <c:formatCode>0.0</c:formatCode>
                <c:ptCount val="10"/>
                <c:pt idx="0">
                  <c:v>3.4629430420105098</c:v>
                </c:pt>
                <c:pt idx="1">
                  <c:v>3.1848648648648643</c:v>
                </c:pt>
                <c:pt idx="2">
                  <c:v>2.8471681415929204</c:v>
                </c:pt>
                <c:pt idx="3">
                  <c:v>2.7420338983050851</c:v>
                </c:pt>
                <c:pt idx="4">
                  <c:v>3.0896154723003266</c:v>
                </c:pt>
                <c:pt idx="5">
                  <c:v>2.542825306849704</c:v>
                </c:pt>
                <c:pt idx="6">
                  <c:v>2.8341968361399661</c:v>
                </c:pt>
                <c:pt idx="7">
                  <c:v>2.5151057256251335</c:v>
                </c:pt>
                <c:pt idx="8">
                  <c:v>2.3611259815462313</c:v>
                </c:pt>
                <c:pt idx="9">
                  <c:v>2.1303124171294163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A38-8043-91DD-FAB58D5FAD06}"/>
            </c:ext>
          </c:extLst>
        </c:ser>
        <c:ser>
          <c:idx val="0"/>
          <c:order val="3"/>
          <c:tx>
            <c:strRef>
              <c:f>'figure 10'!$A$17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10'!$B$2:$K$2</c:f>
              <c:strCach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strCache>
            </c:strRef>
          </c:cat>
          <c:val>
            <c:numRef>
              <c:f>'figure 10'!$B$17:$K$17</c:f>
              <c:numCache>
                <c:formatCode>0.0</c:formatCode>
                <c:ptCount val="10"/>
                <c:pt idx="0">
                  <c:v>229.62052698088885</c:v>
                </c:pt>
                <c:pt idx="1">
                  <c:v>510.65454702741982</c:v>
                </c:pt>
                <c:pt idx="2">
                  <c:v>260.0959960775167</c:v>
                </c:pt>
                <c:pt idx="3">
                  <c:v>407.31212039032988</c:v>
                </c:pt>
                <c:pt idx="4">
                  <c:v>319.75088493360209</c:v>
                </c:pt>
                <c:pt idx="5">
                  <c:v>329.75762698676544</c:v>
                </c:pt>
                <c:pt idx="6">
                  <c:v>387.02000163040736</c:v>
                </c:pt>
                <c:pt idx="7">
                  <c:v>337.92370295306682</c:v>
                </c:pt>
                <c:pt idx="8">
                  <c:v>420.00775944179986</c:v>
                </c:pt>
                <c:pt idx="9">
                  <c:v>512.8901267165495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9-CA38-8043-91DD-FAB58D5FAD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9365312"/>
        <c:axId val="528770144"/>
      </c:lineChart>
      <c:catAx>
        <c:axId val="529365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en-UA"/>
          </a:p>
        </c:txPr>
        <c:crossAx val="528770144"/>
        <c:crosses val="autoZero"/>
        <c:auto val="1"/>
        <c:lblAlgn val="ctr"/>
        <c:lblOffset val="100"/>
        <c:noMultiLvlLbl val="0"/>
      </c:catAx>
      <c:valAx>
        <c:axId val="528770144"/>
        <c:scaling>
          <c:orientation val="minMax"/>
          <c:max val="5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en-UA"/>
          </a:p>
        </c:txPr>
        <c:crossAx val="529365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n-ea"/>
              <a:cs typeface="+mn-cs"/>
            </a:defRPr>
          </a:pPr>
          <a:endParaRPr lang="en-UA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+mj-lt"/>
        </a:defRPr>
      </a:pPr>
      <a:endParaRPr lang="en-U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228600</xdr:colOff>
      <xdr:row>3</xdr:row>
      <xdr:rowOff>63500</xdr:rowOff>
    </xdr:from>
    <xdr:to>
      <xdr:col>15</xdr:col>
      <xdr:colOff>607022</xdr:colOff>
      <xdr:row>21</xdr:row>
      <xdr:rowOff>165100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F2E00B7-43D3-3647-9BAC-45EC5A7EA0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0.39721</cdr:x>
      <cdr:y>0.81715</cdr:y>
    </cdr:from>
    <cdr:to>
      <cdr:x>0.66829</cdr:x>
      <cdr:y>0.90968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61F7BD8-5E59-FE39-4CA8-FA0AE923D2A1}"/>
            </a:ext>
          </a:extLst>
        </cdr:cNvPr>
        <cdr:cNvSpPr txBox="1"/>
      </cdr:nvSpPr>
      <cdr:spPr>
        <a:xfrm xmlns:a="http://schemas.openxmlformats.org/drawingml/2006/main">
          <a:off x="2285828" y="2353725"/>
          <a:ext cx="1560061" cy="2665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100" b="0" i="0" kern="1200">
              <a:solidFill>
                <a:srgbClr val="80A7CE"/>
              </a:solidFill>
              <a:latin typeface="Aptos" panose="020B0004020202020204" pitchFamily="34" charset="0"/>
            </a:rPr>
            <a:t>Ukraine is net exporter</a:t>
          </a:r>
        </a:p>
      </cdr:txBody>
    </cdr:sp>
  </cdr:relSizeAnchor>
  <cdr:relSizeAnchor xmlns:cdr="http://schemas.openxmlformats.org/drawingml/2006/chartDrawing">
    <cdr:from>
      <cdr:x>0.16835</cdr:x>
      <cdr:y>0.75183</cdr:y>
    </cdr:from>
    <cdr:to>
      <cdr:x>0.39857</cdr:x>
      <cdr:y>0.86342</cdr:y>
    </cdr:to>
    <cdr:cxnSp macro="">
      <cdr:nvCxnSpPr>
        <cdr:cNvPr id="4" name="Straight Arrow Connector 3">
          <a:extLst xmlns:a="http://schemas.openxmlformats.org/drawingml/2006/main">
            <a:ext uri="{FF2B5EF4-FFF2-40B4-BE49-F238E27FC236}">
              <a16:creationId xmlns:a16="http://schemas.microsoft.com/office/drawing/2014/main" id="{6D6A69DE-C9C7-E497-1227-8D53D7B8DF07}"/>
            </a:ext>
          </a:extLst>
        </cdr:cNvPr>
        <cdr:cNvCxnSpPr/>
      </cdr:nvCxnSpPr>
      <cdr:spPr>
        <a:xfrm xmlns:a="http://schemas.openxmlformats.org/drawingml/2006/main" flipH="1" flipV="1">
          <a:off x="968792" y="2165578"/>
          <a:ext cx="1324877" cy="321420"/>
        </a:xfrm>
        <a:prstGeom xmlns:a="http://schemas.openxmlformats.org/drawingml/2006/main" prst="straightConnector1">
          <a:avLst/>
        </a:prstGeom>
        <a:ln xmlns:a="http://schemas.openxmlformats.org/drawingml/2006/main" w="6350">
          <a:solidFill>
            <a:srgbClr val="CCDEEB"/>
          </a:solidFill>
          <a:headEnd type="none" w="med" len="med"/>
          <a:tailEnd type="none" w="med" len="med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0.66285</cdr:x>
      <cdr:y>0.83706</cdr:y>
    </cdr:from>
    <cdr:to>
      <cdr:x>0.83588</cdr:x>
      <cdr:y>0.86342</cdr:y>
    </cdr:to>
    <cdr:cxnSp macro="">
      <cdr:nvCxnSpPr>
        <cdr:cNvPr id="5" name="Straight Arrow Connector 4">
          <a:extLst xmlns:a="http://schemas.openxmlformats.org/drawingml/2006/main">
            <a:ext uri="{FF2B5EF4-FFF2-40B4-BE49-F238E27FC236}">
              <a16:creationId xmlns:a16="http://schemas.microsoft.com/office/drawing/2014/main" id="{1AD8DF86-8D01-0E3B-E7C1-132C51579E56}"/>
            </a:ext>
          </a:extLst>
        </cdr:cNvPr>
        <cdr:cNvCxnSpPr/>
      </cdr:nvCxnSpPr>
      <cdr:spPr>
        <a:xfrm xmlns:a="http://schemas.openxmlformats.org/drawingml/2006/main" flipV="1">
          <a:off x="3820129" y="2439358"/>
          <a:ext cx="997258" cy="76798"/>
        </a:xfrm>
        <a:prstGeom xmlns:a="http://schemas.openxmlformats.org/drawingml/2006/main" prst="straightConnector1">
          <a:avLst/>
        </a:prstGeom>
        <a:ln xmlns:a="http://schemas.openxmlformats.org/drawingml/2006/main" w="6350">
          <a:solidFill>
            <a:srgbClr val="CCDEEB"/>
          </a:solidFill>
          <a:headEnd type="none" w="med" len="med"/>
          <a:tailEnd type="none" w="med" len="med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0.43658</cdr:x>
      <cdr:y>0.19454</cdr:y>
    </cdr:from>
    <cdr:to>
      <cdr:x>0.76502</cdr:x>
      <cdr:y>0.28708</cdr:y>
    </cdr:to>
    <cdr:sp macro="" textlink="">
      <cdr:nvSpPr>
        <cdr:cNvPr id="10" name="TextBox 1">
          <a:extLst xmlns:a="http://schemas.openxmlformats.org/drawingml/2006/main">
            <a:ext uri="{FF2B5EF4-FFF2-40B4-BE49-F238E27FC236}">
              <a16:creationId xmlns:a16="http://schemas.microsoft.com/office/drawing/2014/main" id="{7A48600A-F371-C5CE-42F8-352AE0682848}"/>
            </a:ext>
          </a:extLst>
        </cdr:cNvPr>
        <cdr:cNvSpPr txBox="1"/>
      </cdr:nvSpPr>
      <cdr:spPr>
        <a:xfrm xmlns:a="http://schemas.openxmlformats.org/drawingml/2006/main">
          <a:off x="2512405" y="560368"/>
          <a:ext cx="1890091" cy="2665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0" i="0" kern="1200">
              <a:solidFill>
                <a:srgbClr val="00509B"/>
              </a:solidFill>
              <a:latin typeface="Aptos" panose="020B0004020202020204" pitchFamily="34" charset="0"/>
            </a:rPr>
            <a:t>Hungary is net exporter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764540</xdr:colOff>
      <xdr:row>3</xdr:row>
      <xdr:rowOff>132080</xdr:rowOff>
    </xdr:from>
    <xdr:to>
      <xdr:col>15</xdr:col>
      <xdr:colOff>276860</xdr:colOff>
      <xdr:row>18</xdr:row>
      <xdr:rowOff>38100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DF320056-61E8-934D-9681-3016CB5BE8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15240</xdr:colOff>
      <xdr:row>21</xdr:row>
      <xdr:rowOff>50800</xdr:rowOff>
    </xdr:from>
    <xdr:to>
      <xdr:col>15</xdr:col>
      <xdr:colOff>27940</xdr:colOff>
      <xdr:row>35</xdr:row>
      <xdr:rowOff>67733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49AFE948-9284-D54D-92DD-D05A2A6CDD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0.57123</cdr:x>
      <cdr:y>0.05179</cdr:y>
    </cdr:from>
    <cdr:to>
      <cdr:x>0.96379</cdr:x>
      <cdr:y>0.1646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EF93F0BF-985D-0CCB-2A1D-B28000D0914C}"/>
            </a:ext>
          </a:extLst>
        </cdr:cNvPr>
        <cdr:cNvSpPr txBox="1"/>
      </cdr:nvSpPr>
      <cdr:spPr>
        <a:xfrm xmlns:a="http://schemas.openxmlformats.org/drawingml/2006/main">
          <a:off x="2604404" y="143906"/>
          <a:ext cx="1789796" cy="3134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000" kern="1200">
              <a:solidFill>
                <a:srgbClr val="80A7CE"/>
              </a:solidFill>
              <a:latin typeface="+mj-lt"/>
            </a:rPr>
            <a:t>Hungary imported from Ukraine</a:t>
          </a:r>
        </a:p>
      </cdr:txBody>
    </cdr:sp>
  </cdr:relSizeAnchor>
  <cdr:relSizeAnchor xmlns:cdr="http://schemas.openxmlformats.org/drawingml/2006/chartDrawing">
    <cdr:from>
      <cdr:x>0.58977</cdr:x>
      <cdr:y>0.45116</cdr:y>
    </cdr:from>
    <cdr:to>
      <cdr:x>0.96825</cdr:x>
      <cdr:y>0.56396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1760B1E9-D4D4-9FA7-F74A-52CAAD9F9A3B}"/>
            </a:ext>
          </a:extLst>
        </cdr:cNvPr>
        <cdr:cNvSpPr txBox="1"/>
      </cdr:nvSpPr>
      <cdr:spPr>
        <a:xfrm xmlns:a="http://schemas.openxmlformats.org/drawingml/2006/main">
          <a:off x="2688946" y="1253656"/>
          <a:ext cx="1725574" cy="3134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50" kern="1200">
              <a:solidFill>
                <a:srgbClr val="00509B"/>
              </a:solidFill>
              <a:latin typeface="+mj-lt"/>
            </a:rPr>
            <a:t>Hungary exported to Ukraine</a:t>
          </a:r>
        </a:p>
      </cdr:txBody>
    </cdr:sp>
  </cdr:relSizeAnchor>
  <cdr:relSizeAnchor xmlns:cdr="http://schemas.openxmlformats.org/drawingml/2006/chartDrawing">
    <cdr:from>
      <cdr:x>0.57123</cdr:x>
      <cdr:y>0.05179</cdr:y>
    </cdr:from>
    <cdr:to>
      <cdr:x>0.96379</cdr:x>
      <cdr:y>0.1646</cdr:y>
    </cdr:to>
    <cdr:sp macro="" textlink="">
      <cdr:nvSpPr>
        <cdr:cNvPr id="6" name="TextBox 3">
          <a:extLst xmlns:a="http://schemas.openxmlformats.org/drawingml/2006/main">
            <a:ext uri="{FF2B5EF4-FFF2-40B4-BE49-F238E27FC236}">
              <a16:creationId xmlns:a16="http://schemas.microsoft.com/office/drawing/2014/main" id="{EF93F0BF-985D-0CCB-2A1D-B28000D0914C}"/>
            </a:ext>
          </a:extLst>
        </cdr:cNvPr>
        <cdr:cNvSpPr txBox="1"/>
      </cdr:nvSpPr>
      <cdr:spPr>
        <a:xfrm xmlns:a="http://schemas.openxmlformats.org/drawingml/2006/main">
          <a:off x="2604404" y="143906"/>
          <a:ext cx="1789796" cy="3134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000" kern="1200">
              <a:solidFill>
                <a:srgbClr val="80A7CE"/>
              </a:solidFill>
              <a:latin typeface="+mj-lt"/>
            </a:rPr>
            <a:t>Hungary imported from Ukraine</a:t>
          </a:r>
        </a:p>
      </cdr:txBody>
    </cdr:sp>
  </cdr:relSizeAnchor>
  <cdr:relSizeAnchor xmlns:cdr="http://schemas.openxmlformats.org/drawingml/2006/chartDrawing">
    <cdr:from>
      <cdr:x>0.58977</cdr:x>
      <cdr:y>0.45116</cdr:y>
    </cdr:from>
    <cdr:to>
      <cdr:x>0.96825</cdr:x>
      <cdr:y>0.56396</cdr:y>
    </cdr:to>
    <cdr:sp macro="" textlink="">
      <cdr:nvSpPr>
        <cdr:cNvPr id="7" name="TextBox 1">
          <a:extLst xmlns:a="http://schemas.openxmlformats.org/drawingml/2006/main">
            <a:ext uri="{FF2B5EF4-FFF2-40B4-BE49-F238E27FC236}">
              <a16:creationId xmlns:a16="http://schemas.microsoft.com/office/drawing/2014/main" id="{1760B1E9-D4D4-9FA7-F74A-52CAAD9F9A3B}"/>
            </a:ext>
          </a:extLst>
        </cdr:cNvPr>
        <cdr:cNvSpPr txBox="1"/>
      </cdr:nvSpPr>
      <cdr:spPr>
        <a:xfrm xmlns:a="http://schemas.openxmlformats.org/drawingml/2006/main">
          <a:off x="2688946" y="1253656"/>
          <a:ext cx="1725574" cy="3134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50" kern="1200">
              <a:solidFill>
                <a:srgbClr val="00509B"/>
              </a:solidFill>
              <a:latin typeface="+mj-lt"/>
            </a:rPr>
            <a:t>Hungary exported to Ukraine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0.57123</cdr:x>
      <cdr:y>0.05179</cdr:y>
    </cdr:from>
    <cdr:to>
      <cdr:x>0.96379</cdr:x>
      <cdr:y>0.1646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EF93F0BF-985D-0CCB-2A1D-B28000D0914C}"/>
            </a:ext>
          </a:extLst>
        </cdr:cNvPr>
        <cdr:cNvSpPr txBox="1"/>
      </cdr:nvSpPr>
      <cdr:spPr>
        <a:xfrm xmlns:a="http://schemas.openxmlformats.org/drawingml/2006/main">
          <a:off x="2604404" y="143906"/>
          <a:ext cx="1789796" cy="3134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000" kern="1200">
              <a:solidFill>
                <a:srgbClr val="80A7CE"/>
              </a:solidFill>
              <a:latin typeface="+mj-lt"/>
            </a:rPr>
            <a:t>Hungary imported from Ukraine</a:t>
          </a:r>
        </a:p>
      </cdr:txBody>
    </cdr:sp>
  </cdr:relSizeAnchor>
  <cdr:relSizeAnchor xmlns:cdr="http://schemas.openxmlformats.org/drawingml/2006/chartDrawing">
    <cdr:from>
      <cdr:x>0.58977</cdr:x>
      <cdr:y>0.45116</cdr:y>
    </cdr:from>
    <cdr:to>
      <cdr:x>0.96825</cdr:x>
      <cdr:y>0.56396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1760B1E9-D4D4-9FA7-F74A-52CAAD9F9A3B}"/>
            </a:ext>
          </a:extLst>
        </cdr:cNvPr>
        <cdr:cNvSpPr txBox="1"/>
      </cdr:nvSpPr>
      <cdr:spPr>
        <a:xfrm xmlns:a="http://schemas.openxmlformats.org/drawingml/2006/main">
          <a:off x="2688946" y="1253656"/>
          <a:ext cx="1725574" cy="3134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50" kern="1200">
              <a:solidFill>
                <a:srgbClr val="00509B"/>
              </a:solidFill>
              <a:latin typeface="+mj-lt"/>
            </a:rPr>
            <a:t>Hungary exported to Ukraine</a:t>
          </a:r>
        </a:p>
      </cdr:txBody>
    </cdr:sp>
  </cdr:relSizeAnchor>
  <cdr:relSizeAnchor xmlns:cdr="http://schemas.openxmlformats.org/drawingml/2006/chartDrawing">
    <cdr:from>
      <cdr:x>0.57123</cdr:x>
      <cdr:y>0.05179</cdr:y>
    </cdr:from>
    <cdr:to>
      <cdr:x>0.96379</cdr:x>
      <cdr:y>0.1646</cdr:y>
    </cdr:to>
    <cdr:sp macro="" textlink="">
      <cdr:nvSpPr>
        <cdr:cNvPr id="6" name="TextBox 3">
          <a:extLst xmlns:a="http://schemas.openxmlformats.org/drawingml/2006/main">
            <a:ext uri="{FF2B5EF4-FFF2-40B4-BE49-F238E27FC236}">
              <a16:creationId xmlns:a16="http://schemas.microsoft.com/office/drawing/2014/main" id="{EF93F0BF-985D-0CCB-2A1D-B28000D0914C}"/>
            </a:ext>
          </a:extLst>
        </cdr:cNvPr>
        <cdr:cNvSpPr txBox="1"/>
      </cdr:nvSpPr>
      <cdr:spPr>
        <a:xfrm xmlns:a="http://schemas.openxmlformats.org/drawingml/2006/main">
          <a:off x="2604404" y="143906"/>
          <a:ext cx="1789796" cy="3134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000" kern="1200">
              <a:solidFill>
                <a:srgbClr val="80A7CE"/>
              </a:solidFill>
              <a:latin typeface="+mj-lt"/>
            </a:rPr>
            <a:t>Hungary imported from Ukraine</a:t>
          </a:r>
        </a:p>
      </cdr:txBody>
    </cdr:sp>
  </cdr:relSizeAnchor>
  <cdr:relSizeAnchor xmlns:cdr="http://schemas.openxmlformats.org/drawingml/2006/chartDrawing">
    <cdr:from>
      <cdr:x>0.58977</cdr:x>
      <cdr:y>0.45116</cdr:y>
    </cdr:from>
    <cdr:to>
      <cdr:x>0.96825</cdr:x>
      <cdr:y>0.56396</cdr:y>
    </cdr:to>
    <cdr:sp macro="" textlink="">
      <cdr:nvSpPr>
        <cdr:cNvPr id="7" name="TextBox 1">
          <a:extLst xmlns:a="http://schemas.openxmlformats.org/drawingml/2006/main">
            <a:ext uri="{FF2B5EF4-FFF2-40B4-BE49-F238E27FC236}">
              <a16:creationId xmlns:a16="http://schemas.microsoft.com/office/drawing/2014/main" id="{1760B1E9-D4D4-9FA7-F74A-52CAAD9F9A3B}"/>
            </a:ext>
          </a:extLst>
        </cdr:cNvPr>
        <cdr:cNvSpPr txBox="1"/>
      </cdr:nvSpPr>
      <cdr:spPr>
        <a:xfrm xmlns:a="http://schemas.openxmlformats.org/drawingml/2006/main">
          <a:off x="2688946" y="1253656"/>
          <a:ext cx="1725574" cy="3134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50" kern="1200">
              <a:solidFill>
                <a:srgbClr val="00509B"/>
              </a:solidFill>
              <a:latin typeface="+mj-lt"/>
            </a:rPr>
            <a:t>Hungary exported to Ukraine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127000</xdr:colOff>
      <xdr:row>7</xdr:row>
      <xdr:rowOff>63500</xdr:rowOff>
    </xdr:from>
    <xdr:to>
      <xdr:col>10</xdr:col>
      <xdr:colOff>666750</xdr:colOff>
      <xdr:row>27</xdr:row>
      <xdr:rowOff>25400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80CCDB5-E2C2-634B-A3C8-B26E73CEA1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365760</xdr:colOff>
      <xdr:row>3</xdr:row>
      <xdr:rowOff>38100</xdr:rowOff>
    </xdr:from>
    <xdr:to>
      <xdr:col>13</xdr:col>
      <xdr:colOff>434340</xdr:colOff>
      <xdr:row>19</xdr:row>
      <xdr:rowOff>106680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E03B5632-2A7D-5458-8926-776671C59F1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0.80476</cdr:x>
      <cdr:y>0.06664</cdr:y>
    </cdr:from>
    <cdr:to>
      <cdr:x>0.9663</cdr:x>
      <cdr:y>0.25366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0630B50F-1F77-5439-504E-F3CCB2910951}"/>
            </a:ext>
          </a:extLst>
        </cdr:cNvPr>
        <cdr:cNvSpPr txBox="1"/>
      </cdr:nvSpPr>
      <cdr:spPr>
        <a:xfrm xmlns:a="http://schemas.openxmlformats.org/drawingml/2006/main">
          <a:off x="4912968" y="185170"/>
          <a:ext cx="986182" cy="5196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GB" sz="1050" kern="1200">
              <a:solidFill>
                <a:srgbClr val="00509B"/>
              </a:solidFill>
              <a:latin typeface="Aptos Display" panose="020B0004020202020204" pitchFamily="34" charset="0"/>
            </a:rPr>
            <a:t>Hungary exported to Ukraine</a:t>
          </a:r>
        </a:p>
      </cdr:txBody>
    </cdr:sp>
  </cdr:relSizeAnchor>
  <cdr:relSizeAnchor xmlns:cdr="http://schemas.openxmlformats.org/drawingml/2006/chartDrawing">
    <cdr:from>
      <cdr:x>0.22486</cdr:x>
      <cdr:y>0.62117</cdr:y>
    </cdr:from>
    <cdr:to>
      <cdr:x>0.47163</cdr:x>
      <cdr:y>0.77664</cdr:y>
    </cdr:to>
    <cdr:sp macro="" textlink="">
      <cdr:nvSpPr>
        <cdr:cNvPr id="3" name="TextBox 3">
          <a:extLst xmlns:a="http://schemas.openxmlformats.org/drawingml/2006/main">
            <a:ext uri="{FF2B5EF4-FFF2-40B4-BE49-F238E27FC236}">
              <a16:creationId xmlns:a16="http://schemas.microsoft.com/office/drawing/2014/main" id="{050C3FE6-A90E-7E3D-8711-66243D1A5298}"/>
            </a:ext>
          </a:extLst>
        </cdr:cNvPr>
        <cdr:cNvSpPr txBox="1"/>
      </cdr:nvSpPr>
      <cdr:spPr>
        <a:xfrm xmlns:a="http://schemas.openxmlformats.org/drawingml/2006/main">
          <a:off x="1372734" y="1726077"/>
          <a:ext cx="1506504" cy="4320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GB" sz="1000" kern="1200">
              <a:solidFill>
                <a:srgbClr val="80A7CE"/>
              </a:solidFill>
              <a:latin typeface="Aptos Display" panose="020B0004020202020204" pitchFamily="34" charset="0"/>
            </a:rPr>
            <a:t>Hungary imported from Ukraine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68580</xdr:colOff>
      <xdr:row>3</xdr:row>
      <xdr:rowOff>22860</xdr:rowOff>
    </xdr:from>
    <xdr:to>
      <xdr:col>14</xdr:col>
      <xdr:colOff>77470</xdr:colOff>
      <xdr:row>19</xdr:row>
      <xdr:rowOff>162560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5934B0F-176E-ECEB-073B-15EC53C2134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0.81345</cdr:x>
      <cdr:y>0.06776</cdr:y>
    </cdr:from>
    <cdr:to>
      <cdr:x>0.96006</cdr:x>
      <cdr:y>0.26926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0630B50F-1F77-5439-504E-F3CCB2910951}"/>
            </a:ext>
          </a:extLst>
        </cdr:cNvPr>
        <cdr:cNvSpPr txBox="1"/>
      </cdr:nvSpPr>
      <cdr:spPr>
        <a:xfrm xmlns:a="http://schemas.openxmlformats.org/drawingml/2006/main">
          <a:off x="4966041" y="207741"/>
          <a:ext cx="895009" cy="6177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GB" sz="1050" kern="1200">
              <a:solidFill>
                <a:srgbClr val="00509B"/>
              </a:solidFill>
              <a:latin typeface="Aptos Display" panose="020B0004020202020204" pitchFamily="34" charset="0"/>
            </a:rPr>
            <a:t>Hungary exported to Ukraine</a:t>
          </a:r>
        </a:p>
      </cdr:txBody>
    </cdr:sp>
  </cdr:relSizeAnchor>
  <cdr:relSizeAnchor xmlns:cdr="http://schemas.openxmlformats.org/drawingml/2006/chartDrawing">
    <cdr:from>
      <cdr:x>0.40256</cdr:x>
      <cdr:y>0.57899</cdr:y>
    </cdr:from>
    <cdr:to>
      <cdr:x>0.64932</cdr:x>
      <cdr:y>0.73446</cdr:y>
    </cdr:to>
    <cdr:sp macro="" textlink="">
      <cdr:nvSpPr>
        <cdr:cNvPr id="3" name="TextBox 3">
          <a:extLst xmlns:a="http://schemas.openxmlformats.org/drawingml/2006/main">
            <a:ext uri="{FF2B5EF4-FFF2-40B4-BE49-F238E27FC236}">
              <a16:creationId xmlns:a16="http://schemas.microsoft.com/office/drawing/2014/main" id="{050C3FE6-A90E-7E3D-8711-66243D1A5298}"/>
            </a:ext>
          </a:extLst>
        </cdr:cNvPr>
        <cdr:cNvSpPr txBox="1"/>
      </cdr:nvSpPr>
      <cdr:spPr>
        <a:xfrm xmlns:a="http://schemas.openxmlformats.org/drawingml/2006/main">
          <a:off x="2457608" y="1775052"/>
          <a:ext cx="1506442" cy="4766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GB" sz="1000" kern="1200">
              <a:solidFill>
                <a:srgbClr val="80A7CE"/>
              </a:solidFill>
              <a:latin typeface="Aptos Display" panose="020B0004020202020204" pitchFamily="34" charset="0"/>
            </a:rPr>
            <a:t>Hungary imported from Ukraine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650240</xdr:colOff>
      <xdr:row>5</xdr:row>
      <xdr:rowOff>86360</xdr:rowOff>
    </xdr:from>
    <xdr:to>
      <xdr:col>10</xdr:col>
      <xdr:colOff>752734</xdr:colOff>
      <xdr:row>20</xdr:row>
      <xdr:rowOff>86360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5EE2CB8-8D71-7741-BC20-0CCD16E607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200660</xdr:colOff>
      <xdr:row>4</xdr:row>
      <xdr:rowOff>111760</xdr:rowOff>
    </xdr:from>
    <xdr:to>
      <xdr:col>7</xdr:col>
      <xdr:colOff>700108</xdr:colOff>
      <xdr:row>19</xdr:row>
      <xdr:rowOff>88099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BC38305-13B8-9F48-A1EA-B449A83837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622300</xdr:colOff>
      <xdr:row>2</xdr:row>
      <xdr:rowOff>88900</xdr:rowOff>
    </xdr:from>
    <xdr:to>
      <xdr:col>9</xdr:col>
      <xdr:colOff>495300</xdr:colOff>
      <xdr:row>21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853C97D-BA6E-0A45-A481-37CFF9DEAD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604520</xdr:colOff>
      <xdr:row>18</xdr:row>
      <xdr:rowOff>7621</xdr:rowOff>
    </xdr:from>
    <xdr:to>
      <xdr:col>8</xdr:col>
      <xdr:colOff>256540</xdr:colOff>
      <xdr:row>41</xdr:row>
      <xdr:rowOff>7620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744F5D7-237F-734B-8976-1D65E596F6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orgces.sharepoint.com/Shared%20Documents/Projects%20new/202506-20%20&#1040;&#1089;&#1082;&#1086;&#1083;&#1100;&#1076;%20&#1028;&#1076;&#1085;&#1072;&#1085;&#1085;&#1103;%20&#1052;&#1072;&#1096;&#1072;/Materials/Analytical%20notes/Hungary/Hungary/Goods/eurostat_hs2.xlsx" TargetMode="External"/><Relationship Id="rId1" Type="http://schemas.openxmlformats.org/officeDocument/2006/relationships/externalLinkPath" Target="https://orgces.sharepoint.com/Shared%20Documents/Projects%20new/202506-20%20&#1040;&#1089;&#1082;&#1086;&#1083;&#1100;&#1076;%20&#1028;&#1076;&#1085;&#1072;&#1085;&#1085;&#1103;%20&#1052;&#1072;&#1096;&#1072;/Materials/Analytical%20notes/Hungary/Hungary/Goods/eurostat_hs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 1"/>
      <sheetName val="pivot"/>
      <sheetName val="export"/>
      <sheetName val="import"/>
      <sheetName val="full"/>
      <sheetName val="final"/>
    </sheetNames>
    <sheetDataSet>
      <sheetData sheetId="0"/>
      <sheetData sheetId="1"/>
      <sheetData sheetId="2"/>
      <sheetData sheetId="3"/>
      <sheetData sheetId="4"/>
      <sheetData sheetId="5">
        <row r="3">
          <cell r="A3" t="str">
            <v>Mineral fuels and oils</v>
          </cell>
          <cell r="B3">
            <v>931.84790099999998</v>
          </cell>
          <cell r="C3">
            <v>0.31754824892838363</v>
          </cell>
          <cell r="D3" t="str">
            <v>Mineral fuels and oils</v>
          </cell>
          <cell r="E3">
            <v>1212.8052290000001</v>
          </cell>
          <cell r="F3">
            <v>0.41613691367247502</v>
          </cell>
        </row>
        <row r="4">
          <cell r="A4" t="str">
            <v>Electrical machinery and equipment</v>
          </cell>
          <cell r="B4">
            <v>720.74550299999999</v>
          </cell>
          <cell r="C4">
            <v>0.24561033206711819</v>
          </cell>
          <cell r="D4" t="str">
            <v>Electrical machinery and equipment</v>
          </cell>
          <cell r="E4">
            <v>563.76442599999996</v>
          </cell>
          <cell r="F4">
            <v>0.19343847030360586</v>
          </cell>
        </row>
        <row r="5">
          <cell r="A5" t="str">
            <v>Pharmaceutical products</v>
          </cell>
          <cell r="B5">
            <v>270.53004199999998</v>
          </cell>
          <cell r="C5">
            <v>9.2189230696804542E-2</v>
          </cell>
          <cell r="D5" t="str">
            <v>Pharmaceutical products</v>
          </cell>
          <cell r="E5">
            <v>235.18264099999999</v>
          </cell>
          <cell r="F5">
            <v>8.0695709446913733E-2</v>
          </cell>
        </row>
        <row r="6">
          <cell r="A6" t="str">
            <v>Vehicles and parts</v>
          </cell>
          <cell r="B6">
            <v>203.99688</v>
          </cell>
          <cell r="C6">
            <v>6.9516550889192383E-2</v>
          </cell>
          <cell r="D6" t="str">
            <v>Vehicles and parts</v>
          </cell>
          <cell r="E6">
            <v>215.12966800000001</v>
          </cell>
          <cell r="F6">
            <v>7.3815146851501756E-2</v>
          </cell>
        </row>
        <row r="7">
          <cell r="A7" t="str">
            <v>Plastics and articles</v>
          </cell>
          <cell r="B7">
            <v>167.67527200000001</v>
          </cell>
          <cell r="C7">
            <v>5.7139141436119881E-2</v>
          </cell>
          <cell r="D7" t="str">
            <v>Plastics and articles</v>
          </cell>
          <cell r="E7">
            <v>152.39297500000001</v>
          </cell>
          <cell r="F7">
            <v>5.2288974985831502E-2</v>
          </cell>
        </row>
        <row r="8">
          <cell r="A8" t="str">
            <v>Machinery and mechanical appliances</v>
          </cell>
          <cell r="B8">
            <v>142.74804499999999</v>
          </cell>
          <cell r="C8">
            <v>4.8644625028457414E-2</v>
          </cell>
          <cell r="D8" t="str">
            <v>Machinery and mechanical appliances</v>
          </cell>
          <cell r="E8">
            <v>100.21026999999999</v>
          </cell>
          <cell r="F8">
            <v>3.4384080377415166E-2</v>
          </cell>
        </row>
        <row r="9">
          <cell r="A9" t="str">
            <v>Other</v>
          </cell>
          <cell r="B9">
            <v>496.96443299999964</v>
          </cell>
          <cell r="C9">
            <v>0.16935187095392396</v>
          </cell>
          <cell r="D9" t="str">
            <v>Other</v>
          </cell>
          <cell r="E9">
            <v>434.95277799999758</v>
          </cell>
          <cell r="F9">
            <v>0.14924070436225681</v>
          </cell>
        </row>
        <row r="12">
          <cell r="A12" t="str">
            <v>Electrical machinery and equipment</v>
          </cell>
          <cell r="B12">
            <v>-755.62388899999996</v>
          </cell>
          <cell r="C12">
            <v>0.38551155553843669</v>
          </cell>
          <cell r="D12" t="str">
            <v>Electrical machinery and equipment</v>
          </cell>
          <cell r="E12">
            <v>-566.49306999999999</v>
          </cell>
          <cell r="F12">
            <v>0.53260608005812282</v>
          </cell>
        </row>
        <row r="13">
          <cell r="A13" t="str">
            <v>Mineral fuels and oils</v>
          </cell>
          <cell r="B13">
            <v>-691.58845399999996</v>
          </cell>
          <cell r="C13">
            <v>0.35284133359892034</v>
          </cell>
          <cell r="D13" t="str">
            <v>Food industry residues and fodder</v>
          </cell>
          <cell r="E13">
            <v>-84.924842999999996</v>
          </cell>
          <cell r="F13">
            <v>7.9844732663334278E-2</v>
          </cell>
        </row>
        <row r="14">
          <cell r="A14" t="str">
            <v>Wood and wood articles</v>
          </cell>
          <cell r="B14">
            <v>-104.32146</v>
          </cell>
          <cell r="C14">
            <v>5.3223738563724532E-2</v>
          </cell>
          <cell r="D14" t="str">
            <v>Wood and wood articles</v>
          </cell>
          <cell r="E14">
            <v>-70.833667000000005</v>
          </cell>
          <cell r="F14">
            <v>6.6596475252578849E-2</v>
          </cell>
        </row>
        <row r="15">
          <cell r="A15" t="str">
            <v>Ores, slag and ash</v>
          </cell>
          <cell r="B15">
            <v>-85.864262999999994</v>
          </cell>
          <cell r="C15">
            <v>4.3807066023413443E-2</v>
          </cell>
          <cell r="D15" t="str">
            <v>Sugars and confectionery</v>
          </cell>
          <cell r="E15">
            <v>-56.503540999999998</v>
          </cell>
          <cell r="F15">
            <v>5.3123561566981614E-2</v>
          </cell>
        </row>
        <row r="22">
          <cell r="A22" t="str">
            <v>Other</v>
          </cell>
          <cell r="B22">
            <v>-322.65703000000053</v>
          </cell>
          <cell r="C22">
            <v>0.16461630627550505</v>
          </cell>
          <cell r="D22" t="str">
            <v>Other</v>
          </cell>
          <cell r="E22">
            <v>-284.86974399999974</v>
          </cell>
          <cell r="F22">
            <v>0.26782915045898237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Custom 4">
    <a:dk1>
      <a:srgbClr val="1E1E1E"/>
    </a:dk1>
    <a:lt1>
      <a:sysClr val="window" lastClr="FFFFFF"/>
    </a:lt1>
    <a:dk2>
      <a:srgbClr val="B2B2B2"/>
    </a:dk2>
    <a:lt2>
      <a:srgbClr val="DADADA"/>
    </a:lt2>
    <a:accent1>
      <a:srgbClr val="00509B"/>
    </a:accent1>
    <a:accent2>
      <a:srgbClr val="80A7CD"/>
    </a:accent2>
    <a:accent3>
      <a:srgbClr val="CCDCEB"/>
    </a:accent3>
    <a:accent4>
      <a:srgbClr val="2DA069"/>
    </a:accent4>
    <a:accent5>
      <a:srgbClr val="E64B00"/>
    </a:accent5>
    <a:accent6>
      <a:srgbClr val="417DC8"/>
    </a:accent6>
    <a:hlink>
      <a:srgbClr val="31AE87"/>
    </a:hlink>
    <a:folHlink>
      <a:srgbClr val="AF2D5A"/>
    </a:folHlink>
  </a:clrScheme>
  <a:fontScheme name="Настроювані 1">
    <a:majorFont>
      <a:latin typeface="Roboto"/>
      <a:ea typeface=""/>
      <a:cs typeface=""/>
    </a:majorFont>
    <a:minorFont>
      <a:latin typeface="PT Serif"/>
      <a:ea typeface=""/>
      <a:cs typeface="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Custom 4">
    <a:dk1>
      <a:srgbClr val="1E1E1E"/>
    </a:dk1>
    <a:lt1>
      <a:sysClr val="window" lastClr="FFFFFF"/>
    </a:lt1>
    <a:dk2>
      <a:srgbClr val="B2B2B2"/>
    </a:dk2>
    <a:lt2>
      <a:srgbClr val="DADADA"/>
    </a:lt2>
    <a:accent1>
      <a:srgbClr val="00509B"/>
    </a:accent1>
    <a:accent2>
      <a:srgbClr val="80A7CD"/>
    </a:accent2>
    <a:accent3>
      <a:srgbClr val="CCDCEB"/>
    </a:accent3>
    <a:accent4>
      <a:srgbClr val="2DA069"/>
    </a:accent4>
    <a:accent5>
      <a:srgbClr val="E64B00"/>
    </a:accent5>
    <a:accent6>
      <a:srgbClr val="417DC8"/>
    </a:accent6>
    <a:hlink>
      <a:srgbClr val="31AE87"/>
    </a:hlink>
    <a:folHlink>
      <a:srgbClr val="AF2D5A"/>
    </a:folHlink>
  </a:clrScheme>
  <a:fontScheme name="Настроювані 1">
    <a:majorFont>
      <a:latin typeface="Roboto"/>
      <a:ea typeface=""/>
      <a:cs typeface=""/>
    </a:majorFont>
    <a:minorFont>
      <a:latin typeface="PT Serif"/>
      <a:ea typeface=""/>
      <a:cs typeface="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opLeftCell="B1" workbookViewId="0">
      <selection activeCell="H2" sqref="H2"/>
    </sheetView>
  </sheetViews>
  <sheetFormatPr defaultColWidth="8.6640625"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</row>
    <row r="2" spans="1:8" ht="18" x14ac:dyDescent="0.45">
      <c r="A2" s="1" t="s">
        <v>4</v>
      </c>
      <c r="B2" s="2">
        <v>290.64479399999999</v>
      </c>
      <c r="C2" s="2">
        <v>-492.122884</v>
      </c>
      <c r="D2" s="2">
        <f>B2+C2</f>
        <v>-201.47809000000001</v>
      </c>
      <c r="H2" s="28" t="s">
        <v>90</v>
      </c>
    </row>
    <row r="3" spans="1:8" x14ac:dyDescent="0.3">
      <c r="B3" s="2">
        <v>391.147471</v>
      </c>
      <c r="C3" s="2">
        <v>-526.20612700000004</v>
      </c>
      <c r="D3" s="2">
        <f t="shared" ref="D3:D24" si="0">B3+C3</f>
        <v>-135.05865600000004</v>
      </c>
    </row>
    <row r="4" spans="1:8" x14ac:dyDescent="0.3">
      <c r="A4" s="1"/>
      <c r="B4" s="2">
        <v>499.74229000000003</v>
      </c>
      <c r="C4" s="2">
        <v>-547.65098599999999</v>
      </c>
      <c r="D4" s="2">
        <f t="shared" si="0"/>
        <v>-47.908695999999964</v>
      </c>
    </row>
    <row r="5" spans="1:8" x14ac:dyDescent="0.3">
      <c r="B5" s="2">
        <v>667.07630200000006</v>
      </c>
      <c r="C5" s="2">
        <v>-441.41366399999998</v>
      </c>
      <c r="D5" s="2">
        <f t="shared" si="0"/>
        <v>225.66263800000007</v>
      </c>
    </row>
    <row r="6" spans="1:8" x14ac:dyDescent="0.3">
      <c r="B6" s="2">
        <v>1061.9798370000001</v>
      </c>
      <c r="C6" s="2">
        <v>-703.54295500000001</v>
      </c>
      <c r="D6" s="2">
        <f t="shared" si="0"/>
        <v>358.43688200000008</v>
      </c>
    </row>
    <row r="7" spans="1:8" x14ac:dyDescent="0.3">
      <c r="B7" s="2">
        <v>1397.8366820000001</v>
      </c>
      <c r="C7" s="2">
        <v>-963.94146000000001</v>
      </c>
      <c r="D7" s="2">
        <f t="shared" si="0"/>
        <v>433.8952220000001</v>
      </c>
    </row>
    <row r="8" spans="1:8" x14ac:dyDescent="0.3">
      <c r="A8" s="1" t="s">
        <v>5</v>
      </c>
      <c r="B8" s="2">
        <v>1517.6737479999999</v>
      </c>
      <c r="C8" s="2">
        <v>-938.52849800000001</v>
      </c>
      <c r="D8" s="2">
        <f t="shared" si="0"/>
        <v>579.14524999999992</v>
      </c>
    </row>
    <row r="9" spans="1:8" x14ac:dyDescent="0.3">
      <c r="B9" s="2">
        <v>925.236356</v>
      </c>
      <c r="C9" s="2">
        <v>-497.62889999999999</v>
      </c>
      <c r="D9" s="2">
        <f t="shared" si="0"/>
        <v>427.60745600000001</v>
      </c>
    </row>
    <row r="10" spans="1:8" x14ac:dyDescent="0.3">
      <c r="B10" s="2">
        <v>1491.7695269999999</v>
      </c>
      <c r="C10" s="2">
        <v>-660.21759499999996</v>
      </c>
      <c r="D10" s="2">
        <f t="shared" si="0"/>
        <v>831.55193199999997</v>
      </c>
    </row>
    <row r="11" spans="1:8" x14ac:dyDescent="0.3">
      <c r="B11" s="2">
        <v>1679.644213</v>
      </c>
      <c r="C11" s="2">
        <v>-964.010536</v>
      </c>
      <c r="D11" s="2">
        <f t="shared" si="0"/>
        <v>715.63367700000003</v>
      </c>
    </row>
    <row r="12" spans="1:8" x14ac:dyDescent="0.3">
      <c r="B12" s="2">
        <v>1832.4258910000001</v>
      </c>
      <c r="C12" s="2">
        <v>-1209.3238329999999</v>
      </c>
      <c r="D12" s="2">
        <f t="shared" si="0"/>
        <v>623.10205800000017</v>
      </c>
    </row>
    <row r="13" spans="1:8" x14ac:dyDescent="0.3">
      <c r="B13" s="2">
        <v>1979.501835</v>
      </c>
      <c r="C13" s="2">
        <v>-1217.993606</v>
      </c>
      <c r="D13" s="2">
        <f t="shared" si="0"/>
        <v>761.50822900000003</v>
      </c>
    </row>
    <row r="14" spans="1:8" x14ac:dyDescent="0.3">
      <c r="A14" s="1" t="s">
        <v>6</v>
      </c>
      <c r="B14" s="2">
        <v>1626.1214620000001</v>
      </c>
      <c r="C14" s="2">
        <v>-1279.6911620000001</v>
      </c>
      <c r="D14" s="2">
        <f t="shared" si="0"/>
        <v>346.43029999999999</v>
      </c>
    </row>
    <row r="15" spans="1:8" x14ac:dyDescent="0.3">
      <c r="B15" s="2">
        <v>1304.0265320000001</v>
      </c>
      <c r="C15" s="2">
        <v>-1023.411848</v>
      </c>
      <c r="D15" s="2">
        <f t="shared" si="0"/>
        <v>280.61468400000012</v>
      </c>
    </row>
    <row r="16" spans="1:8" x14ac:dyDescent="0.3">
      <c r="B16" s="2">
        <v>1445.3882020000001</v>
      </c>
      <c r="C16" s="2">
        <v>-1105.3067060000001</v>
      </c>
      <c r="D16" s="2">
        <f t="shared" si="0"/>
        <v>340.08149600000002</v>
      </c>
    </row>
    <row r="17" spans="1:4" x14ac:dyDescent="0.3">
      <c r="B17" s="2">
        <v>2055.243273</v>
      </c>
      <c r="C17" s="2">
        <v>-1642.7855099999999</v>
      </c>
      <c r="D17" s="2">
        <f t="shared" si="0"/>
        <v>412.45776300000011</v>
      </c>
    </row>
    <row r="18" spans="1:4" x14ac:dyDescent="0.3">
      <c r="B18" s="2">
        <v>2614.8725840000002</v>
      </c>
      <c r="C18" s="2">
        <v>-1538.36058</v>
      </c>
      <c r="D18" s="2">
        <f t="shared" si="0"/>
        <v>1076.5120040000002</v>
      </c>
    </row>
    <row r="19" spans="1:4" x14ac:dyDescent="0.3">
      <c r="A19" s="1" t="s">
        <v>7</v>
      </c>
      <c r="B19" s="2">
        <v>2587.9890890000001</v>
      </c>
      <c r="C19" s="2">
        <v>-1581.342126</v>
      </c>
      <c r="D19" s="2">
        <f t="shared" si="0"/>
        <v>1006.6469630000001</v>
      </c>
    </row>
    <row r="20" spans="1:4" x14ac:dyDescent="0.3">
      <c r="A20" s="1" t="s">
        <v>8</v>
      </c>
      <c r="B20" s="2">
        <v>2261.2988610000002</v>
      </c>
      <c r="C20" s="2">
        <v>-1297.049894</v>
      </c>
      <c r="D20" s="2">
        <f t="shared" si="0"/>
        <v>964.24896700000022</v>
      </c>
    </row>
    <row r="21" spans="1:4" x14ac:dyDescent="0.3">
      <c r="A21" s="1" t="s">
        <v>9</v>
      </c>
      <c r="B21" s="2">
        <v>2951.4863570000002</v>
      </c>
      <c r="C21" s="2">
        <v>-1960.3612029999999</v>
      </c>
      <c r="D21" s="2">
        <f t="shared" si="0"/>
        <v>991.12515400000029</v>
      </c>
    </row>
    <row r="22" spans="1:4" x14ac:dyDescent="0.3">
      <c r="A22" s="1"/>
      <c r="B22" s="2">
        <v>2236.1496010000001</v>
      </c>
      <c r="C22" s="2">
        <v>-2751.078501</v>
      </c>
      <c r="D22" s="2">
        <f t="shared" si="0"/>
        <v>-514.92889999999989</v>
      </c>
    </row>
    <row r="23" spans="1:4" x14ac:dyDescent="0.3">
      <c r="A23" s="1" t="s">
        <v>10</v>
      </c>
      <c r="B23" s="2">
        <v>2618.0442699999999</v>
      </c>
      <c r="C23" s="2">
        <v>-1410.0461789999999</v>
      </c>
      <c r="D23" s="2">
        <f t="shared" si="0"/>
        <v>1207.9980909999999</v>
      </c>
    </row>
    <row r="24" spans="1:4" x14ac:dyDescent="0.3">
      <c r="A24" s="1" t="s">
        <v>11</v>
      </c>
      <c r="B24" s="2">
        <v>2915.3588490000002</v>
      </c>
      <c r="C24" s="2">
        <v>-1065.097313</v>
      </c>
      <c r="D24" s="2">
        <f t="shared" si="0"/>
        <v>1850.2615360000002</v>
      </c>
    </row>
    <row r="25" spans="1:4" x14ac:dyDescent="0.3">
      <c r="A25" s="3" t="s">
        <v>12</v>
      </c>
      <c r="B25" s="2">
        <v>3418.5727969999998</v>
      </c>
      <c r="C25" s="2">
        <v>-1005.708489</v>
      </c>
      <c r="D25" s="2">
        <v>2568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5C419-D2DE-654C-9FCA-9BDE93BCE525}">
  <dimension ref="A1:H22"/>
  <sheetViews>
    <sheetView topLeftCell="B1" workbookViewId="0">
      <selection activeCell="H2" sqref="H2"/>
    </sheetView>
  </sheetViews>
  <sheetFormatPr defaultColWidth="11.5546875" defaultRowHeight="14.4" x14ac:dyDescent="0.3"/>
  <cols>
    <col min="1" max="1" width="32.44140625" customWidth="1"/>
    <col min="2" max="2" width="15.109375" customWidth="1"/>
    <col min="4" max="4" width="30.6640625" customWidth="1"/>
  </cols>
  <sheetData>
    <row r="1" spans="1:8" x14ac:dyDescent="0.3">
      <c r="A1" s="4" t="s">
        <v>13</v>
      </c>
      <c r="B1" s="4" t="s">
        <v>14</v>
      </c>
      <c r="C1" s="5" t="s">
        <v>15</v>
      </c>
      <c r="D1" s="4" t="s">
        <v>13</v>
      </c>
      <c r="E1" s="4" t="s">
        <v>16</v>
      </c>
      <c r="F1" s="5" t="s">
        <v>15</v>
      </c>
    </row>
    <row r="2" spans="1:8" ht="18" x14ac:dyDescent="0.45">
      <c r="A2" s="6" t="s">
        <v>17</v>
      </c>
      <c r="B2" s="10">
        <v>2934.5080759999996</v>
      </c>
      <c r="C2" s="11">
        <v>1</v>
      </c>
      <c r="D2" s="6" t="s">
        <v>17</v>
      </c>
      <c r="E2" s="10">
        <v>2914.437986999998</v>
      </c>
      <c r="F2" s="11">
        <v>1</v>
      </c>
      <c r="H2" s="28" t="s">
        <v>92</v>
      </c>
    </row>
    <row r="3" spans="1:8" x14ac:dyDescent="0.3">
      <c r="A3" s="8" t="s">
        <v>18</v>
      </c>
      <c r="B3" s="12">
        <v>931.84790099999998</v>
      </c>
      <c r="C3" s="13">
        <f>B3/B$2</f>
        <v>0.31754824892838363</v>
      </c>
      <c r="D3" s="14" t="s">
        <v>18</v>
      </c>
      <c r="E3" s="12">
        <v>1212.8052290000001</v>
      </c>
      <c r="F3" s="13">
        <f>E3/E$2</f>
        <v>0.41613691367247502</v>
      </c>
    </row>
    <row r="4" spans="1:8" x14ac:dyDescent="0.3">
      <c r="A4" s="8" t="s">
        <v>19</v>
      </c>
      <c r="B4" s="15">
        <v>720.74550299999999</v>
      </c>
      <c r="C4" s="13">
        <f t="shared" ref="C4:C8" si="0">B4/B$2</f>
        <v>0.24561033206711819</v>
      </c>
      <c r="D4" s="14" t="s">
        <v>19</v>
      </c>
      <c r="E4" s="15">
        <v>563.76442599999996</v>
      </c>
      <c r="F4" s="13">
        <f t="shared" ref="F4:F9" si="1">E4/E$2</f>
        <v>0.19343847030360586</v>
      </c>
    </row>
    <row r="5" spans="1:8" x14ac:dyDescent="0.3">
      <c r="A5" s="8" t="s">
        <v>20</v>
      </c>
      <c r="B5" s="12">
        <v>270.53004199999998</v>
      </c>
      <c r="C5" s="13">
        <f t="shared" si="0"/>
        <v>9.2189230696804542E-2</v>
      </c>
      <c r="D5" s="14" t="s">
        <v>20</v>
      </c>
      <c r="E5" s="12">
        <v>235.18264099999999</v>
      </c>
      <c r="F5" s="13">
        <f t="shared" si="1"/>
        <v>8.0695709446913733E-2</v>
      </c>
    </row>
    <row r="6" spans="1:8" x14ac:dyDescent="0.3">
      <c r="A6" s="8" t="s">
        <v>21</v>
      </c>
      <c r="B6" s="15">
        <v>203.99688</v>
      </c>
      <c r="C6" s="13">
        <f t="shared" si="0"/>
        <v>6.9516550889192383E-2</v>
      </c>
      <c r="D6" s="14" t="s">
        <v>21</v>
      </c>
      <c r="E6" s="15">
        <v>215.12966800000001</v>
      </c>
      <c r="F6" s="13">
        <f t="shared" si="1"/>
        <v>7.3815146851501756E-2</v>
      </c>
    </row>
    <row r="7" spans="1:8" x14ac:dyDescent="0.3">
      <c r="A7" s="8" t="s">
        <v>22</v>
      </c>
      <c r="B7" s="12">
        <v>167.67527200000001</v>
      </c>
      <c r="C7" s="13">
        <f t="shared" si="0"/>
        <v>5.7139141436119881E-2</v>
      </c>
      <c r="D7" s="14" t="s">
        <v>22</v>
      </c>
      <c r="E7" s="12">
        <v>152.39297500000001</v>
      </c>
      <c r="F7" s="13">
        <f t="shared" si="1"/>
        <v>5.2288974985831502E-2</v>
      </c>
    </row>
    <row r="8" spans="1:8" x14ac:dyDescent="0.3">
      <c r="A8" s="8" t="s">
        <v>23</v>
      </c>
      <c r="B8" s="15">
        <v>142.74804499999999</v>
      </c>
      <c r="C8" s="13">
        <f t="shared" si="0"/>
        <v>4.8644625028457414E-2</v>
      </c>
      <c r="D8" s="14" t="s">
        <v>23</v>
      </c>
      <c r="E8" s="15">
        <v>100.21026999999999</v>
      </c>
      <c r="F8" s="13">
        <f t="shared" si="1"/>
        <v>3.4384080377415166E-2</v>
      </c>
    </row>
    <row r="9" spans="1:8" x14ac:dyDescent="0.3">
      <c r="A9" s="8" t="s">
        <v>24</v>
      </c>
      <c r="B9" s="16">
        <f>B2-SUM(B3:B8)</f>
        <v>496.96443299999964</v>
      </c>
      <c r="C9" s="13">
        <f>B9/B$2</f>
        <v>0.16935187095392396</v>
      </c>
      <c r="D9" s="14" t="s">
        <v>24</v>
      </c>
      <c r="E9" s="16">
        <f>E2-SUM(E3:E8)</f>
        <v>434.95277799999758</v>
      </c>
      <c r="F9" s="13">
        <f t="shared" si="1"/>
        <v>0.14924070436225681</v>
      </c>
    </row>
    <row r="10" spans="1:8" x14ac:dyDescent="0.3">
      <c r="A10" s="4" t="s">
        <v>13</v>
      </c>
      <c r="B10" s="4" t="s">
        <v>14</v>
      </c>
      <c r="C10" s="5" t="s">
        <v>15</v>
      </c>
      <c r="D10" s="4" t="s">
        <v>13</v>
      </c>
      <c r="E10" s="4" t="s">
        <v>16</v>
      </c>
      <c r="F10" s="5" t="s">
        <v>15</v>
      </c>
    </row>
    <row r="11" spans="1:8" x14ac:dyDescent="0.3">
      <c r="A11" s="6" t="s">
        <v>25</v>
      </c>
      <c r="B11" s="10">
        <v>1960.0550960000003</v>
      </c>
      <c r="C11" s="7">
        <v>1</v>
      </c>
      <c r="D11" s="6" t="s">
        <v>25</v>
      </c>
      <c r="E11" s="10">
        <v>1063.6248649999998</v>
      </c>
      <c r="F11" s="7">
        <v>1</v>
      </c>
    </row>
    <row r="12" spans="1:8" x14ac:dyDescent="0.3">
      <c r="A12" s="8" t="s">
        <v>19</v>
      </c>
      <c r="B12" s="12">
        <v>-755.62388899999996</v>
      </c>
      <c r="C12" s="9">
        <f>-B12/B$11</f>
        <v>0.38551155553843669</v>
      </c>
      <c r="D12" s="8" t="s">
        <v>19</v>
      </c>
      <c r="E12" s="12">
        <v>-566.49306999999999</v>
      </c>
      <c r="F12" s="9">
        <f>-E12/E$11</f>
        <v>0.53260608005812282</v>
      </c>
    </row>
    <row r="13" spans="1:8" x14ac:dyDescent="0.3">
      <c r="A13" s="8" t="s">
        <v>18</v>
      </c>
      <c r="B13" s="15">
        <v>-691.58845399999996</v>
      </c>
      <c r="C13" s="9">
        <f t="shared" ref="C13:C21" si="2">-B13/B$11</f>
        <v>0.35284133359892034</v>
      </c>
      <c r="D13" s="8" t="s">
        <v>26</v>
      </c>
      <c r="E13" s="15">
        <v>-84.924842999999996</v>
      </c>
      <c r="F13" s="9">
        <f t="shared" ref="F13:F22" si="3">-E13/E$11</f>
        <v>7.9844732663334278E-2</v>
      </c>
    </row>
    <row r="14" spans="1:8" x14ac:dyDescent="0.3">
      <c r="A14" s="8" t="s">
        <v>27</v>
      </c>
      <c r="B14" s="12">
        <v>-104.32146</v>
      </c>
      <c r="C14" s="9">
        <f t="shared" si="2"/>
        <v>5.3223738563724532E-2</v>
      </c>
      <c r="D14" s="8" t="s">
        <v>27</v>
      </c>
      <c r="E14" s="12">
        <v>-70.833667000000005</v>
      </c>
      <c r="F14" s="9">
        <f t="shared" si="3"/>
        <v>6.6596475252578849E-2</v>
      </c>
    </row>
    <row r="15" spans="1:8" x14ac:dyDescent="0.3">
      <c r="A15" s="8" t="s">
        <v>28</v>
      </c>
      <c r="B15" s="15">
        <v>-85.864262999999994</v>
      </c>
      <c r="C15" s="9">
        <f t="shared" si="2"/>
        <v>4.3807066023413443E-2</v>
      </c>
      <c r="D15" s="8" t="s">
        <v>29</v>
      </c>
      <c r="E15" s="15">
        <v>-56.503540999999998</v>
      </c>
      <c r="F15" s="9">
        <f t="shared" si="3"/>
        <v>5.3123561566981614E-2</v>
      </c>
    </row>
    <row r="16" spans="1:8" x14ac:dyDescent="0.3">
      <c r="A16" s="8" t="s">
        <v>30</v>
      </c>
      <c r="B16" s="12">
        <v>-35.608612999999998</v>
      </c>
      <c r="C16" s="9">
        <f t="shared" si="2"/>
        <v>1.8167149011611251E-2</v>
      </c>
      <c r="D16" s="8" t="s">
        <v>31</v>
      </c>
      <c r="E16" s="12">
        <v>-36.535075999999997</v>
      </c>
      <c r="F16" s="9">
        <f t="shared" si="3"/>
        <v>3.4349588094670959E-2</v>
      </c>
    </row>
    <row r="17" spans="1:8" x14ac:dyDescent="0.3">
      <c r="A17" s="8" t="s">
        <v>23</v>
      </c>
      <c r="B17" s="15">
        <v>-26.935984999999999</v>
      </c>
      <c r="C17" s="9">
        <f t="shared" si="2"/>
        <v>1.3742463186351164E-2</v>
      </c>
      <c r="D17" s="8" t="s">
        <v>18</v>
      </c>
      <c r="E17" s="15">
        <v>-27.369845999999999</v>
      </c>
      <c r="F17" s="9">
        <f t="shared" si="3"/>
        <v>2.573261203328488E-2</v>
      </c>
    </row>
    <row r="18" spans="1:8" x14ac:dyDescent="0.3">
      <c r="A18" s="8" t="s">
        <v>31</v>
      </c>
      <c r="B18" s="12">
        <v>-23.769380000000002</v>
      </c>
      <c r="C18" s="9">
        <f t="shared" si="2"/>
        <v>1.2126893804417832E-2</v>
      </c>
      <c r="D18" s="8" t="s">
        <v>32</v>
      </c>
      <c r="E18" s="12">
        <v>-24.576998</v>
      </c>
      <c r="F18" s="9">
        <f t="shared" si="3"/>
        <v>2.3106829116861616E-2</v>
      </c>
    </row>
    <row r="19" spans="1:8" x14ac:dyDescent="0.3">
      <c r="A19" s="8" t="s">
        <v>33</v>
      </c>
      <c r="B19" s="15">
        <v>-22.455548</v>
      </c>
      <c r="C19" s="9">
        <f t="shared" si="2"/>
        <v>1.1456590197809417E-2</v>
      </c>
      <c r="D19" s="8" t="s">
        <v>23</v>
      </c>
      <c r="E19" s="15">
        <v>-21.255496000000001</v>
      </c>
      <c r="F19" s="9">
        <f t="shared" si="3"/>
        <v>1.9984015698993652E-2</v>
      </c>
    </row>
    <row r="20" spans="1:8" ht="18" x14ac:dyDescent="0.45">
      <c r="A20" s="8" t="s">
        <v>34</v>
      </c>
      <c r="B20" s="12">
        <v>-21.907059</v>
      </c>
      <c r="C20" s="9">
        <f t="shared" si="2"/>
        <v>1.1176756737454484E-2</v>
      </c>
      <c r="D20" s="8" t="s">
        <v>35</v>
      </c>
      <c r="E20" s="12">
        <v>-18.140592999999999</v>
      </c>
      <c r="F20" s="9">
        <f t="shared" si="3"/>
        <v>1.7055442757066424E-2</v>
      </c>
      <c r="H20" s="28" t="s">
        <v>91</v>
      </c>
    </row>
    <row r="21" spans="1:8" x14ac:dyDescent="0.3">
      <c r="A21" s="8" t="s">
        <v>36</v>
      </c>
      <c r="B21" s="15">
        <v>-20.331506999999998</v>
      </c>
      <c r="C21" s="9">
        <f t="shared" si="2"/>
        <v>1.0372926272068423E-2</v>
      </c>
      <c r="D21" s="8" t="s">
        <v>37</v>
      </c>
      <c r="E21" s="15">
        <v>-15.964560000000001</v>
      </c>
      <c r="F21" s="9">
        <f t="shared" si="3"/>
        <v>1.5009577648412726E-2</v>
      </c>
    </row>
    <row r="22" spans="1:8" x14ac:dyDescent="0.3">
      <c r="A22" s="8" t="s">
        <v>24</v>
      </c>
      <c r="B22" s="16">
        <f>-B11-SUM(B12:B15)</f>
        <v>-322.65703000000053</v>
      </c>
      <c r="C22" s="9">
        <f>-B22/B11</f>
        <v>0.16461630627550505</v>
      </c>
      <c r="D22" s="8" t="s">
        <v>24</v>
      </c>
      <c r="E22" s="16">
        <f>-E11-SUM(E12:E15)</f>
        <v>-284.86974399999974</v>
      </c>
      <c r="F22" s="9">
        <f t="shared" si="3"/>
        <v>0.26782915045898237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EC8A1-654A-7542-8D02-D60C812524BA}">
  <dimension ref="A1:Q4"/>
  <sheetViews>
    <sheetView topLeftCell="D1" workbookViewId="0">
      <selection sqref="A1:Q4"/>
    </sheetView>
  </sheetViews>
  <sheetFormatPr defaultColWidth="11.5546875" defaultRowHeight="14.4" x14ac:dyDescent="0.3"/>
  <sheetData>
    <row r="1" spans="1:17" x14ac:dyDescent="0.3">
      <c r="A1" t="s">
        <v>38</v>
      </c>
      <c r="B1" t="s">
        <v>39</v>
      </c>
      <c r="C1" t="s">
        <v>40</v>
      </c>
      <c r="G1" t="s">
        <v>6</v>
      </c>
      <c r="L1" t="s">
        <v>7</v>
      </c>
      <c r="M1" t="s">
        <v>8</v>
      </c>
      <c r="N1" t="s">
        <v>9</v>
      </c>
      <c r="O1" t="s">
        <v>41</v>
      </c>
      <c r="P1" t="s">
        <v>10</v>
      </c>
      <c r="Q1" t="s">
        <v>11</v>
      </c>
    </row>
    <row r="2" spans="1:17" x14ac:dyDescent="0.3">
      <c r="A2" t="s">
        <v>42</v>
      </c>
      <c r="B2" t="s">
        <v>43</v>
      </c>
      <c r="C2">
        <v>297.3</v>
      </c>
      <c r="D2">
        <v>316.60000000000002</v>
      </c>
      <c r="E2">
        <v>286.2</v>
      </c>
      <c r="F2">
        <v>364.2</v>
      </c>
      <c r="G2">
        <v>353.1</v>
      </c>
      <c r="H2">
        <v>350</v>
      </c>
      <c r="I2">
        <v>343.7</v>
      </c>
      <c r="J2">
        <v>404.7</v>
      </c>
      <c r="K2">
        <v>413.9</v>
      </c>
      <c r="L2">
        <v>485.6</v>
      </c>
      <c r="M2">
        <v>207.7</v>
      </c>
      <c r="N2">
        <v>223.9</v>
      </c>
      <c r="O2">
        <v>269.7</v>
      </c>
      <c r="P2">
        <v>333.2</v>
      </c>
      <c r="Q2">
        <v>351.5</v>
      </c>
    </row>
    <row r="3" spans="1:17" x14ac:dyDescent="0.3">
      <c r="A3" t="s">
        <v>42</v>
      </c>
      <c r="B3" t="s">
        <v>44</v>
      </c>
      <c r="C3">
        <v>-142.9</v>
      </c>
      <c r="D3">
        <v>-190.4</v>
      </c>
      <c r="E3">
        <v>-223.9</v>
      </c>
      <c r="F3">
        <v>-180.4</v>
      </c>
      <c r="G3">
        <v>-177.1</v>
      </c>
      <c r="H3">
        <v>-182.1</v>
      </c>
      <c r="I3">
        <v>-188.1</v>
      </c>
      <c r="J3">
        <v>-182.1</v>
      </c>
      <c r="K3">
        <v>-208.5</v>
      </c>
      <c r="L3">
        <v>-258.5</v>
      </c>
      <c r="M3">
        <v>-152.80000000000001</v>
      </c>
      <c r="N3">
        <v>-148.4</v>
      </c>
      <c r="O3">
        <v>-108.7</v>
      </c>
      <c r="P3">
        <v>-132.1</v>
      </c>
      <c r="Q3">
        <v>-115.9</v>
      </c>
    </row>
    <row r="4" spans="1:17" x14ac:dyDescent="0.3">
      <c r="A4" t="s">
        <v>42</v>
      </c>
      <c r="B4" t="s">
        <v>45</v>
      </c>
      <c r="C4">
        <v>154.4</v>
      </c>
      <c r="D4">
        <v>126.2</v>
      </c>
      <c r="E4">
        <v>62.3</v>
      </c>
      <c r="F4">
        <v>183.9</v>
      </c>
      <c r="G4">
        <v>176</v>
      </c>
      <c r="H4">
        <v>167.9</v>
      </c>
      <c r="I4">
        <v>155.5</v>
      </c>
      <c r="J4">
        <v>222.6</v>
      </c>
      <c r="K4">
        <v>205.4</v>
      </c>
      <c r="L4">
        <v>227.1</v>
      </c>
      <c r="M4">
        <v>54.9</v>
      </c>
      <c r="N4">
        <v>75.5</v>
      </c>
      <c r="O4">
        <v>161.1</v>
      </c>
      <c r="P4">
        <v>201.1</v>
      </c>
      <c r="Q4">
        <v>235.6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1618D-EEEC-4249-8C0A-82014B6B8071}">
  <dimension ref="A1:E36"/>
  <sheetViews>
    <sheetView workbookViewId="0">
      <selection activeCell="E2" sqref="E2"/>
    </sheetView>
  </sheetViews>
  <sheetFormatPr defaultRowHeight="14.4" x14ac:dyDescent="0.3"/>
  <cols>
    <col min="1" max="1" width="19.6640625" customWidth="1"/>
    <col min="2" max="2" width="18.88671875" customWidth="1"/>
  </cols>
  <sheetData>
    <row r="1" spans="1:5" x14ac:dyDescent="0.3">
      <c r="A1" t="s">
        <v>46</v>
      </c>
      <c r="B1" t="s">
        <v>47</v>
      </c>
    </row>
    <row r="2" spans="1:5" ht="17.399999999999999" x14ac:dyDescent="0.3">
      <c r="A2" t="s">
        <v>48</v>
      </c>
      <c r="B2" s="16">
        <v>-150.74749245000001</v>
      </c>
      <c r="E2" s="29" t="s">
        <v>93</v>
      </c>
    </row>
    <row r="3" spans="1:5" x14ac:dyDescent="0.3">
      <c r="A3" t="s">
        <v>49</v>
      </c>
      <c r="B3" s="16">
        <v>-33.761914150000003</v>
      </c>
    </row>
    <row r="4" spans="1:5" x14ac:dyDescent="0.3">
      <c r="A4" t="s">
        <v>50</v>
      </c>
      <c r="B4" s="16">
        <v>-16.504244549999999</v>
      </c>
    </row>
    <row r="5" spans="1:5" x14ac:dyDescent="0.3">
      <c r="A5" t="s">
        <v>51</v>
      </c>
      <c r="B5" s="16">
        <v>-13.7436025</v>
      </c>
    </row>
    <row r="6" spans="1:5" x14ac:dyDescent="0.3">
      <c r="A6" t="s">
        <v>52</v>
      </c>
      <c r="B6" s="16">
        <v>-0.90705239999999998</v>
      </c>
    </row>
    <row r="7" spans="1:5" x14ac:dyDescent="0.3">
      <c r="A7" t="s">
        <v>51</v>
      </c>
      <c r="B7" s="16">
        <v>12.047360399999999</v>
      </c>
    </row>
    <row r="8" spans="1:5" x14ac:dyDescent="0.3">
      <c r="A8" t="s">
        <v>49</v>
      </c>
      <c r="B8" s="16">
        <v>10.436682899999999</v>
      </c>
    </row>
    <row r="9" spans="1:5" x14ac:dyDescent="0.3">
      <c r="A9" t="s">
        <v>50</v>
      </c>
      <c r="B9" s="16">
        <v>4.6390894000000005</v>
      </c>
    </row>
    <row r="10" spans="1:5" x14ac:dyDescent="0.3">
      <c r="A10" t="s">
        <v>53</v>
      </c>
      <c r="B10" s="16">
        <v>3.2175502500000004</v>
      </c>
    </row>
    <row r="11" spans="1:5" x14ac:dyDescent="0.3">
      <c r="A11" t="s">
        <v>54</v>
      </c>
      <c r="B11" s="16">
        <v>1.2646989000000002</v>
      </c>
    </row>
    <row r="32" spans="1:4" x14ac:dyDescent="0.3">
      <c r="A32" s="27"/>
      <c r="B32" s="27"/>
      <c r="C32" s="27"/>
      <c r="D32" s="27"/>
    </row>
    <row r="33" spans="1:4" x14ac:dyDescent="0.3">
      <c r="A33" s="27"/>
      <c r="B33" s="27"/>
      <c r="C33" s="27"/>
      <c r="D33" s="27"/>
    </row>
    <row r="34" spans="1:4" x14ac:dyDescent="0.3">
      <c r="A34" s="27"/>
      <c r="B34" s="27"/>
      <c r="C34" s="27"/>
      <c r="D34" s="27"/>
    </row>
    <row r="35" spans="1:4" x14ac:dyDescent="0.3">
      <c r="A35" s="27"/>
      <c r="B35" s="27"/>
      <c r="C35" s="27"/>
      <c r="D35" s="27"/>
    </row>
    <row r="36" spans="1:4" x14ac:dyDescent="0.3">
      <c r="A36" s="27"/>
      <c r="B36" s="27"/>
      <c r="C36" s="27"/>
      <c r="D36" s="27"/>
    </row>
  </sheetData>
  <sortState xmlns:xlrd2="http://schemas.microsoft.com/office/spreadsheetml/2017/richdata2" ref="I18:K29">
    <sortCondition descending="1" ref="K17:K29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3C25C-272C-4069-88BB-2F93F6879B67}">
  <dimension ref="A1:E11"/>
  <sheetViews>
    <sheetView workbookViewId="0">
      <selection activeCell="E2" sqref="E2"/>
    </sheetView>
  </sheetViews>
  <sheetFormatPr defaultRowHeight="14.4" x14ac:dyDescent="0.3"/>
  <cols>
    <col min="1" max="1" width="13.6640625" customWidth="1"/>
  </cols>
  <sheetData>
    <row r="1" spans="1:5" x14ac:dyDescent="0.3">
      <c r="A1" t="s">
        <v>46</v>
      </c>
      <c r="B1" t="s">
        <v>56</v>
      </c>
    </row>
    <row r="2" spans="1:5" ht="17.399999999999999" x14ac:dyDescent="0.3">
      <c r="A2" t="s">
        <v>48</v>
      </c>
      <c r="B2" s="16">
        <v>-66.349878500000003</v>
      </c>
      <c r="E2" s="29" t="s">
        <v>94</v>
      </c>
    </row>
    <row r="3" spans="1:5" x14ac:dyDescent="0.3">
      <c r="A3" t="s">
        <v>49</v>
      </c>
      <c r="B3" s="16">
        <v>-55.47539072</v>
      </c>
    </row>
    <row r="4" spans="1:5" x14ac:dyDescent="0.3">
      <c r="A4" t="s">
        <v>51</v>
      </c>
      <c r="B4" s="16">
        <v>-10.023298710000001</v>
      </c>
    </row>
    <row r="5" spans="1:5" x14ac:dyDescent="0.3">
      <c r="A5" t="s">
        <v>50</v>
      </c>
      <c r="B5" s="16">
        <v>-9.8291873200000008</v>
      </c>
    </row>
    <row r="6" spans="1:5" x14ac:dyDescent="0.3">
      <c r="A6" t="s">
        <v>54</v>
      </c>
      <c r="B6" s="16">
        <v>-9.2196904899999996</v>
      </c>
    </row>
    <row r="7" spans="1:5" x14ac:dyDescent="0.3">
      <c r="A7" t="s">
        <v>49</v>
      </c>
      <c r="B7" s="16">
        <v>24.356313750000002</v>
      </c>
    </row>
    <row r="8" spans="1:5" x14ac:dyDescent="0.3">
      <c r="A8" t="s">
        <v>51</v>
      </c>
      <c r="B8" s="16">
        <v>8.3187032099999989</v>
      </c>
    </row>
    <row r="9" spans="1:5" x14ac:dyDescent="0.3">
      <c r="A9" t="s">
        <v>50</v>
      </c>
      <c r="B9" s="16">
        <v>5.5343457800000007</v>
      </c>
    </row>
    <row r="10" spans="1:5" x14ac:dyDescent="0.3">
      <c r="A10" t="s">
        <v>57</v>
      </c>
      <c r="B10" s="16">
        <v>3.3167086100000001</v>
      </c>
    </row>
    <row r="11" spans="1:5" x14ac:dyDescent="0.3">
      <c r="A11" t="s">
        <v>53</v>
      </c>
      <c r="B11" s="16">
        <v>3.0895215999999999</v>
      </c>
    </row>
  </sheetData>
  <sortState xmlns:xlrd2="http://schemas.microsoft.com/office/spreadsheetml/2017/richdata2" ref="K5:M18">
    <sortCondition descending="1" ref="M3:M18"/>
  </sortState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96611-8906-3040-ABD0-830E973B4849}">
  <dimension ref="A1:AU4"/>
  <sheetViews>
    <sheetView workbookViewId="0">
      <selection activeCell="E4" sqref="E4"/>
    </sheetView>
  </sheetViews>
  <sheetFormatPr defaultColWidth="11.5546875" defaultRowHeight="14.4" x14ac:dyDescent="0.3"/>
  <sheetData>
    <row r="1" spans="1:47" x14ac:dyDescent="0.3">
      <c r="B1" s="17"/>
      <c r="C1" s="17"/>
      <c r="D1" s="17">
        <v>44682</v>
      </c>
      <c r="E1" s="17"/>
      <c r="F1" s="17"/>
      <c r="G1" s="17"/>
      <c r="H1" s="17"/>
      <c r="I1" s="17"/>
      <c r="J1" s="17"/>
      <c r="K1" s="17">
        <v>44896</v>
      </c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>
        <v>45261</v>
      </c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>
        <v>45627</v>
      </c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20">
        <v>45992</v>
      </c>
    </row>
    <row r="2" spans="1:47" x14ac:dyDescent="0.3">
      <c r="A2" s="18" t="s">
        <v>42</v>
      </c>
      <c r="B2" s="19" t="s">
        <v>58</v>
      </c>
      <c r="C2" s="19" t="s">
        <v>58</v>
      </c>
      <c r="D2" s="19">
        <v>14000</v>
      </c>
      <c r="E2" s="19">
        <v>20870</v>
      </c>
      <c r="F2" s="19">
        <v>23575</v>
      </c>
      <c r="G2" s="19">
        <v>25310</v>
      </c>
      <c r="H2" s="19">
        <v>26265</v>
      </c>
      <c r="I2" s="19">
        <v>27415</v>
      </c>
      <c r="J2" s="19">
        <v>28380</v>
      </c>
      <c r="K2" s="19">
        <v>28690</v>
      </c>
      <c r="L2" s="19">
        <v>29325</v>
      </c>
      <c r="M2" s="19">
        <v>29735</v>
      </c>
      <c r="N2" s="19">
        <v>30335</v>
      </c>
      <c r="O2" s="19">
        <v>30690</v>
      </c>
      <c r="P2" s="19">
        <v>31200</v>
      </c>
      <c r="Q2" s="19">
        <v>31575</v>
      </c>
      <c r="R2" s="19">
        <v>31970</v>
      </c>
      <c r="S2" s="19">
        <v>32455</v>
      </c>
      <c r="T2" s="19">
        <v>32760</v>
      </c>
      <c r="U2" s="19">
        <v>33025</v>
      </c>
      <c r="V2" s="19">
        <v>33410</v>
      </c>
      <c r="W2" s="19">
        <v>33570</v>
      </c>
      <c r="X2" s="19">
        <v>33925</v>
      </c>
      <c r="Y2" s="19">
        <v>34500</v>
      </c>
      <c r="Z2" s="19">
        <v>34620</v>
      </c>
      <c r="AA2" s="19">
        <v>35180</v>
      </c>
      <c r="AB2" s="19">
        <v>35665</v>
      </c>
      <c r="AC2" s="19">
        <v>36175</v>
      </c>
      <c r="AD2" s="19">
        <v>36755</v>
      </c>
      <c r="AE2" s="19">
        <v>37120</v>
      </c>
      <c r="AF2" s="19">
        <v>37575</v>
      </c>
      <c r="AG2" s="19">
        <v>38055</v>
      </c>
      <c r="AH2" s="19">
        <v>38450</v>
      </c>
      <c r="AI2" s="19">
        <v>38725</v>
      </c>
      <c r="AJ2" s="19">
        <v>38880</v>
      </c>
      <c r="AK2" s="19">
        <v>39125</v>
      </c>
      <c r="AL2" s="19">
        <v>39435</v>
      </c>
      <c r="AM2" s="19">
        <v>39925</v>
      </c>
      <c r="AN2" s="19">
        <v>40240</v>
      </c>
      <c r="AO2" s="19">
        <v>40400</v>
      </c>
      <c r="AP2" s="19">
        <v>40730</v>
      </c>
      <c r="AQ2" s="19">
        <v>41045</v>
      </c>
      <c r="AR2" s="19">
        <v>41495</v>
      </c>
      <c r="AS2" s="19">
        <v>41905</v>
      </c>
      <c r="AT2" s="19">
        <v>42315</v>
      </c>
      <c r="AU2" s="19">
        <v>43300</v>
      </c>
    </row>
    <row r="4" spans="1:47" ht="17.399999999999999" x14ac:dyDescent="0.3">
      <c r="E4" s="29" t="s">
        <v>95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6754D-DED3-E74E-9111-151578AE5A7A}">
  <dimension ref="A1:D6"/>
  <sheetViews>
    <sheetView workbookViewId="0">
      <selection activeCell="D3" sqref="D3"/>
    </sheetView>
  </sheetViews>
  <sheetFormatPr defaultColWidth="11.5546875" defaultRowHeight="14.4" x14ac:dyDescent="0.3"/>
  <sheetData>
    <row r="1" spans="1:4" x14ac:dyDescent="0.3">
      <c r="A1" t="s">
        <v>59</v>
      </c>
      <c r="B1">
        <v>7225</v>
      </c>
    </row>
    <row r="2" spans="1:4" x14ac:dyDescent="0.3">
      <c r="A2" t="s">
        <v>60</v>
      </c>
      <c r="B2">
        <v>7785</v>
      </c>
    </row>
    <row r="3" spans="1:4" ht="18" x14ac:dyDescent="0.45">
      <c r="A3" t="s">
        <v>61</v>
      </c>
      <c r="B3">
        <v>775</v>
      </c>
      <c r="D3" s="28" t="s">
        <v>96</v>
      </c>
    </row>
    <row r="4" spans="1:4" x14ac:dyDescent="0.3">
      <c r="A4" t="s">
        <v>62</v>
      </c>
      <c r="B4">
        <v>6635</v>
      </c>
    </row>
    <row r="5" spans="1:4" x14ac:dyDescent="0.3">
      <c r="A5" t="s">
        <v>63</v>
      </c>
      <c r="B5">
        <v>17960</v>
      </c>
    </row>
    <row r="6" spans="1:4" x14ac:dyDescent="0.3">
      <c r="A6" t="s">
        <v>64</v>
      </c>
      <c r="B6">
        <v>1940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36C2B-3AD6-E245-ADEC-99179B6B68FB}">
  <dimension ref="A1:E11"/>
  <sheetViews>
    <sheetView workbookViewId="0">
      <selection activeCell="E1" sqref="E1"/>
    </sheetView>
  </sheetViews>
  <sheetFormatPr defaultColWidth="11.5546875" defaultRowHeight="14.4" x14ac:dyDescent="0.3"/>
  <sheetData>
    <row r="1" spans="1:5" ht="40.200000000000003" x14ac:dyDescent="0.3">
      <c r="A1" s="21"/>
      <c r="B1" s="22" t="s">
        <v>65</v>
      </c>
      <c r="E1" s="29" t="s">
        <v>97</v>
      </c>
    </row>
    <row r="2" spans="1:5" x14ac:dyDescent="0.3">
      <c r="A2" s="23">
        <v>2015</v>
      </c>
      <c r="B2" s="24">
        <v>300.78994341158011</v>
      </c>
    </row>
    <row r="3" spans="1:5" x14ac:dyDescent="0.3">
      <c r="A3" s="25">
        <v>2016</v>
      </c>
      <c r="B3" s="24">
        <v>567.15671823691514</v>
      </c>
    </row>
    <row r="4" spans="1:5" x14ac:dyDescent="0.3">
      <c r="A4" s="23">
        <v>2017</v>
      </c>
      <c r="B4" s="24">
        <v>315.02053547664525</v>
      </c>
    </row>
    <row r="5" spans="1:5" x14ac:dyDescent="0.3">
      <c r="A5" s="25">
        <v>2018</v>
      </c>
      <c r="B5" s="24">
        <v>435.78066834169186</v>
      </c>
    </row>
    <row r="6" spans="1:5" x14ac:dyDescent="0.3">
      <c r="A6" s="23">
        <v>2019</v>
      </c>
      <c r="B6" s="24">
        <v>339.09167236664763</v>
      </c>
    </row>
    <row r="7" spans="1:5" x14ac:dyDescent="0.3">
      <c r="A7" s="25">
        <v>2020</v>
      </c>
      <c r="B7" s="24">
        <v>346.69862660194303</v>
      </c>
    </row>
    <row r="8" spans="1:5" x14ac:dyDescent="0.3">
      <c r="A8" s="23">
        <v>2021</v>
      </c>
      <c r="B8" s="24">
        <v>419.18508167383641</v>
      </c>
    </row>
    <row r="9" spans="1:5" x14ac:dyDescent="0.3">
      <c r="A9" s="25">
        <v>2022</v>
      </c>
      <c r="B9" s="24">
        <v>584.23468316076514</v>
      </c>
    </row>
    <row r="10" spans="1:5" x14ac:dyDescent="0.3">
      <c r="A10" s="23">
        <v>2023</v>
      </c>
      <c r="B10" s="24">
        <v>674.45850230847975</v>
      </c>
    </row>
    <row r="11" spans="1:5" x14ac:dyDescent="0.3">
      <c r="A11" s="25">
        <v>2024</v>
      </c>
      <c r="B11" s="24">
        <v>691.58884651201299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1D43C-50F2-7747-8D59-B16A9F51F6BA}">
  <dimension ref="A1:K17"/>
  <sheetViews>
    <sheetView tabSelected="1" workbookViewId="0">
      <selection activeCell="J29" sqref="J29"/>
    </sheetView>
  </sheetViews>
  <sheetFormatPr defaultColWidth="11.5546875" defaultRowHeight="14.4" x14ac:dyDescent="0.3"/>
  <cols>
    <col min="2" max="11" width="11.6640625" bestFit="1" customWidth="1"/>
  </cols>
  <sheetData>
    <row r="1" spans="1:11" x14ac:dyDescent="0.3">
      <c r="A1" t="s">
        <v>66</v>
      </c>
    </row>
    <row r="2" spans="1:11" x14ac:dyDescent="0.3">
      <c r="A2" t="s">
        <v>67</v>
      </c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14</v>
      </c>
      <c r="I2" t="s">
        <v>74</v>
      </c>
      <c r="J2" t="s">
        <v>75</v>
      </c>
      <c r="K2" t="s">
        <v>16</v>
      </c>
    </row>
    <row r="3" spans="1:11" x14ac:dyDescent="0.3">
      <c r="A3" t="s">
        <v>76</v>
      </c>
      <c r="B3" s="26">
        <v>1.9750545062235445</v>
      </c>
      <c r="C3" s="26">
        <v>9.7387387387387364E-2</v>
      </c>
      <c r="D3" s="26">
        <v>9.2654867256637172E-2</v>
      </c>
      <c r="E3" s="26">
        <v>0.20584745762711865</v>
      </c>
      <c r="F3" s="26">
        <v>0.25233197871696234</v>
      </c>
      <c r="G3" s="26">
        <v>0.18453423139310082</v>
      </c>
      <c r="H3" s="26">
        <v>0</v>
      </c>
      <c r="I3" s="26">
        <v>0</v>
      </c>
      <c r="J3" s="26">
        <v>0</v>
      </c>
      <c r="K3" s="26">
        <v>0</v>
      </c>
    </row>
    <row r="4" spans="1:11" x14ac:dyDescent="0.3">
      <c r="A4" t="s">
        <v>77</v>
      </c>
      <c r="B4" s="26">
        <v>17.994935662878543</v>
      </c>
      <c r="C4" s="26">
        <v>19.125634556509656</v>
      </c>
      <c r="D4" s="26">
        <v>18.762107458715601</v>
      </c>
      <c r="E4" s="26">
        <v>16.383628700894352</v>
      </c>
      <c r="F4" s="26">
        <v>1.6126554099614361</v>
      </c>
      <c r="G4" s="26">
        <v>1.3261422036342583</v>
      </c>
      <c r="H4" s="26">
        <v>1.304273021643034</v>
      </c>
      <c r="I4" s="26">
        <v>0.32414095569370854</v>
      </c>
      <c r="J4" s="26">
        <v>0.36019850519460828</v>
      </c>
      <c r="K4" s="26">
        <v>0</v>
      </c>
    </row>
    <row r="5" spans="1:11" x14ac:dyDescent="0.3">
      <c r="A5" t="s">
        <v>78</v>
      </c>
      <c r="B5" s="26">
        <v>169.72297681799526</v>
      </c>
      <c r="C5" s="26">
        <v>459.11753050520838</v>
      </c>
      <c r="D5" s="26">
        <v>206.09559149851736</v>
      </c>
      <c r="E5" s="26">
        <v>370.42811896489366</v>
      </c>
      <c r="F5" s="26">
        <v>301.37880918002884</v>
      </c>
      <c r="G5" s="26">
        <v>301.46735753532931</v>
      </c>
      <c r="H5" s="26">
        <v>350.91627243409999</v>
      </c>
      <c r="I5" s="26">
        <v>311.6015868935695</v>
      </c>
      <c r="J5" s="26">
        <v>394.19721102795364</v>
      </c>
      <c r="K5" s="26">
        <v>493.73703694893516</v>
      </c>
    </row>
    <row r="6" spans="1:11" x14ac:dyDescent="0.3">
      <c r="A6" t="s">
        <v>79</v>
      </c>
      <c r="B6" s="26">
        <v>19.040207971757656</v>
      </c>
      <c r="C6" s="26">
        <v>12.589942897779162</v>
      </c>
      <c r="D6" s="26">
        <v>12.630109791794228</v>
      </c>
      <c r="E6" s="26">
        <v>12.657306478186902</v>
      </c>
      <c r="F6" s="26">
        <v>11.304928759000115</v>
      </c>
      <c r="G6" s="26">
        <v>15.225462416767092</v>
      </c>
      <c r="H6" s="26">
        <v>26.299565406982374</v>
      </c>
      <c r="I6" s="26">
        <v>20.600704794094764</v>
      </c>
      <c r="J6" s="26">
        <v>20.471122200067683</v>
      </c>
      <c r="K6" s="26">
        <v>15.913898513990093</v>
      </c>
    </row>
    <row r="7" spans="1:11" x14ac:dyDescent="0.3">
      <c r="A7" t="s">
        <v>80</v>
      </c>
      <c r="B7" s="26">
        <v>3.4629430420105098</v>
      </c>
      <c r="C7" s="26">
        <v>3.1848648648648643</v>
      </c>
      <c r="D7" s="26">
        <v>2.8471681415929204</v>
      </c>
      <c r="E7" s="26">
        <v>2.7420338983050851</v>
      </c>
      <c r="F7" s="26">
        <v>3.0896154723003266</v>
      </c>
      <c r="G7" s="26">
        <v>2.542825306849704</v>
      </c>
      <c r="H7" s="26">
        <v>2.8341968361399661</v>
      </c>
      <c r="I7" s="26">
        <v>2.5151057256251335</v>
      </c>
      <c r="J7" s="26">
        <v>2.3611259815462313</v>
      </c>
      <c r="K7" s="26">
        <v>2.1303124171294163</v>
      </c>
    </row>
    <row r="8" spans="1:11" x14ac:dyDescent="0.3">
      <c r="A8" t="s">
        <v>81</v>
      </c>
      <c r="B8" s="26">
        <v>9.5495495495495478E-2</v>
      </c>
      <c r="C8" s="26">
        <v>5.9009009009009003E-2</v>
      </c>
      <c r="D8" s="26">
        <v>0</v>
      </c>
      <c r="E8" s="26">
        <v>7.6271186440677967E-4</v>
      </c>
      <c r="F8" s="26">
        <v>1.0538422312208315</v>
      </c>
      <c r="G8" s="26">
        <v>0</v>
      </c>
      <c r="H8" s="26">
        <v>1.0902494436172967</v>
      </c>
      <c r="I8" s="26">
        <v>0.81995925205673426</v>
      </c>
      <c r="J8" s="26">
        <v>0.64388545259948882</v>
      </c>
      <c r="K8" s="26">
        <v>0.56044849888066839</v>
      </c>
    </row>
    <row r="9" spans="1:11" x14ac:dyDescent="0.3">
      <c r="A9" t="s">
        <v>82</v>
      </c>
      <c r="B9" s="26">
        <v>2.6119778584215636</v>
      </c>
      <c r="C9" s="26">
        <v>3.0939841631418723</v>
      </c>
      <c r="D9" s="26">
        <v>2.704558733640654</v>
      </c>
      <c r="E9" s="26">
        <v>1.7657781107617894</v>
      </c>
      <c r="F9" s="26">
        <v>0.88896699343921759</v>
      </c>
      <c r="G9" s="26">
        <v>0.73117512574983612</v>
      </c>
      <c r="H9" s="26">
        <v>0.71038287356551788</v>
      </c>
      <c r="I9" s="26">
        <v>0.54092985837706753</v>
      </c>
      <c r="J9" s="26">
        <v>0.55973292893550741</v>
      </c>
      <c r="K9" s="26">
        <v>0.47726625981341841</v>
      </c>
    </row>
    <row r="10" spans="1:11" x14ac:dyDescent="0.3">
      <c r="A10" t="s">
        <v>83</v>
      </c>
      <c r="B10" s="26">
        <v>8.4707695984651785</v>
      </c>
      <c r="C10" s="26">
        <v>8.8666666666666671</v>
      </c>
      <c r="D10" s="26">
        <v>12.750641203321535</v>
      </c>
      <c r="E10" s="26">
        <v>5.3389830508474576E-3</v>
      </c>
      <c r="F10" s="26">
        <v>4.1992504375664187E-2</v>
      </c>
      <c r="G10" s="26">
        <v>1.2625863073931214</v>
      </c>
      <c r="H10" s="26">
        <v>1.109996385019195</v>
      </c>
      <c r="I10" s="26">
        <v>1.5212754736499141</v>
      </c>
      <c r="J10" s="26">
        <v>1.4144833455027128</v>
      </c>
      <c r="K10" s="26">
        <v>7.1164077800772316E-2</v>
      </c>
    </row>
    <row r="11" spans="1:11" x14ac:dyDescent="0.3">
      <c r="A11" t="s">
        <v>84</v>
      </c>
      <c r="B11" s="26">
        <v>0.39118265931661117</v>
      </c>
      <c r="C11" s="26">
        <v>0.19045045045045048</v>
      </c>
      <c r="D11" s="26">
        <v>0.20672566371681417</v>
      </c>
      <c r="E11" s="26">
        <v>0.19186440677966105</v>
      </c>
      <c r="F11" s="26">
        <v>3.8456690272937709E-2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</row>
    <row r="12" spans="1:11" x14ac:dyDescent="0.3">
      <c r="A12" t="s">
        <v>85</v>
      </c>
      <c r="B12" s="26">
        <v>0</v>
      </c>
      <c r="C12" s="26">
        <v>1.6966666666666665</v>
      </c>
      <c r="D12" s="26">
        <v>1.666637168141593</v>
      </c>
      <c r="E12" s="26">
        <v>1.5960169491525424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</row>
    <row r="13" spans="1:11" x14ac:dyDescent="0.3">
      <c r="A13" t="s">
        <v>86</v>
      </c>
      <c r="B13" s="26">
        <v>0.89117699504460124</v>
      </c>
      <c r="C13" s="26">
        <v>0.94249994982580987</v>
      </c>
      <c r="D13" s="26">
        <v>0.94528827648299441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</row>
    <row r="14" spans="1:11" x14ac:dyDescent="0.3">
      <c r="A14" t="s">
        <v>87</v>
      </c>
      <c r="B14" s="26">
        <v>1.8018018018018016</v>
      </c>
      <c r="C14" s="26">
        <v>1.6216216216216215</v>
      </c>
      <c r="D14" s="26">
        <v>1.3274336283185841</v>
      </c>
      <c r="E14" s="26">
        <v>1.2711864406779663</v>
      </c>
      <c r="F14" s="26">
        <v>8.9285714285714288E-2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</row>
    <row r="15" spans="1:11" x14ac:dyDescent="0.3">
      <c r="A15" t="s">
        <v>88</v>
      </c>
      <c r="B15" s="26">
        <v>3.0961261261261259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</row>
    <row r="16" spans="1:11" x14ac:dyDescent="0.3">
      <c r="A16" t="s">
        <v>89</v>
      </c>
      <c r="B16" s="26">
        <v>6.5878445351929979E-2</v>
      </c>
      <c r="C16" s="26">
        <v>6.8288288288288271E-2</v>
      </c>
      <c r="D16" s="26">
        <v>6.7079646017699113E-2</v>
      </c>
      <c r="E16" s="26">
        <v>6.4237288135593221E-2</v>
      </c>
      <c r="F16" s="26">
        <v>0</v>
      </c>
      <c r="G16" s="26">
        <v>7.0175438596491233</v>
      </c>
      <c r="H16" s="26">
        <v>2.7550652293400257</v>
      </c>
      <c r="I16" s="26">
        <v>0</v>
      </c>
      <c r="J16" s="26">
        <v>0</v>
      </c>
      <c r="K16" s="26">
        <v>0</v>
      </c>
    </row>
    <row r="17" spans="1:11" x14ac:dyDescent="0.3">
      <c r="A17" t="s">
        <v>55</v>
      </c>
      <c r="B17" s="26">
        <v>229.62052698088885</v>
      </c>
      <c r="C17" s="26">
        <v>510.65454702741982</v>
      </c>
      <c r="D17" s="26">
        <v>260.0959960775167</v>
      </c>
      <c r="E17" s="26">
        <v>407.31212039032988</v>
      </c>
      <c r="F17" s="26">
        <v>319.75088493360209</v>
      </c>
      <c r="G17" s="26">
        <v>329.75762698676544</v>
      </c>
      <c r="H17" s="26">
        <v>387.02000163040736</v>
      </c>
      <c r="I17" s="26">
        <v>337.92370295306682</v>
      </c>
      <c r="J17" s="26">
        <v>420.00775944179986</v>
      </c>
      <c r="K17" s="26">
        <v>512.8901267165495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CC68026EC51DC42B73A343AD634928D" ma:contentTypeVersion="20" ma:contentTypeDescription="Створення нового документа." ma:contentTypeScope="" ma:versionID="f27b0fd4a9fc62a4b9f62ca8110228a3">
  <xsd:schema xmlns:xsd="http://www.w3.org/2001/XMLSchema" xmlns:xs="http://www.w3.org/2001/XMLSchema" xmlns:p="http://schemas.microsoft.com/office/2006/metadata/properties" xmlns:ns2="ed0b1a07-15b4-4301-a86e-23067a9a2cf6" xmlns:ns3="9b158d5d-795c-4a40-a496-6457e94ed6ab" targetNamespace="http://schemas.microsoft.com/office/2006/metadata/properties" ma:root="true" ma:fieldsID="c74fe7ce2f14a8739e47353e1bd49a0a" ns2:_="" ns3:_="">
    <xsd:import namespace="ed0b1a07-15b4-4301-a86e-23067a9a2cf6"/>
    <xsd:import namespace="9b158d5d-795c-4a40-a496-6457e94ed6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_Flow_SignoffStatu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0b1a07-15b4-4301-a86e-23067a9a2c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_Flow_SignoffStatus" ma:index="11" nillable="true" ma:displayName="Стан погодження" ma:internalName="_x0421__x0442__x0430__x043d__x0020__x043f__x043e__x0433__x043e__x0434__x0436__x0435__x043d__x043d__x044f_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ae6c46af-1e61-4c3a-b523-b425d4f4e3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158d5d-795c-4a40-a496-6457e94ed6a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81e8a5f5-3ff9-476a-b0ea-3cbc0ad03e12}" ma:internalName="TaxCatchAll" ma:showField="CatchAllData" ma:web="9b158d5d-795c-4a40-a496-6457e94ed6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ed0b1a07-15b4-4301-a86e-23067a9a2cf6" xsi:nil="true"/>
    <TaxCatchAll xmlns="9b158d5d-795c-4a40-a496-6457e94ed6ab" xsi:nil="true"/>
    <lcf76f155ced4ddcb4097134ff3c332f xmlns="ed0b1a07-15b4-4301-a86e-23067a9a2cf6">
      <Terms xmlns="http://schemas.microsoft.com/office/infopath/2007/PartnerControls"/>
    </lcf76f155ced4ddcb4097134ff3c332f>
  </documentManagement>
</p:properties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903054-7D84-44D7-8DE5-A2CB0B6368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0b1a07-15b4-4301-a86e-23067a9a2cf6"/>
    <ds:schemaRef ds:uri="9b158d5d-795c-4a40-a496-6457e94ed6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2F9E3D-D98C-456E-AE49-2B75A223163A}">
  <ds:schemaRefs>
    <ds:schemaRef ds:uri="http://schemas.microsoft.com/office/2006/metadata/properties"/>
    <ds:schemaRef ds:uri="http://schemas.microsoft.com/office/infopath/2007/PartnerControls"/>
    <ds:schemaRef ds:uri="ed0b1a07-15b4-4301-a86e-23067a9a2cf6"/>
    <ds:schemaRef ds:uri="9b158d5d-795c-4a40-a496-6457e94ed6ab"/>
  </ds:schemaRefs>
</ds:datastoreItem>
</file>

<file path=customXml/itemProps3.xml><?xml version="1.0" encoding="utf-8"?>
<ds:datastoreItem xmlns:ds="http://schemas.openxmlformats.org/officeDocument/2006/customXml" ds:itemID="{8C970A0A-2F3E-4A9B-B775-E9ED18A74281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5413B749-659E-441B-84CE-468CBFA109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figure 1</vt:lpstr>
      <vt:lpstr>figure 2-3</vt:lpstr>
      <vt:lpstr>figure 4</vt:lpstr>
      <vt:lpstr>figure 5</vt:lpstr>
      <vt:lpstr>figure 6</vt:lpstr>
      <vt:lpstr>figure 7</vt:lpstr>
      <vt:lpstr>figure 8</vt:lpstr>
      <vt:lpstr>figure 9</vt:lpstr>
      <vt:lpstr>figure 10</vt:lpstr>
      <vt:lpstr>'figure 7'!OLE_LINK2</vt:lpstr>
      <vt:lpstr>'figure 2-3'!OLE_LINK8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Nataliia Kolesnichenko</cp:lastModifiedBy>
  <cp:revision/>
  <dcterms:created xsi:type="dcterms:W3CDTF">2026-05-29T09:29:47Z</dcterms:created>
  <dcterms:modified xsi:type="dcterms:W3CDTF">2026-06-04T08:52:51Z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0x0101007CC68026EC51DC42B73A343AD634928D</vt:lpwstr>
  </property>
  <property fmtid="{D5CDD505-2E9C-101B-9397-08002B2CF9AE}" pid="3" name="MediaServiceImageTags">
    <vt:lpwstr/>
  </property>
</Properties>
</file>